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2"/>
  </bookViews>
  <sheets>
    <sheet name="POC - Option D" sheetId="1" r:id="rId1"/>
    <sheet name="POC - Option E" sheetId="2" r:id="rId2"/>
    <sheet name="Results Review" sheetId="3" r:id="rId3"/>
  </sheets>
  <definedNames/>
  <calcPr fullCalcOnLoad="1"/>
</workbook>
</file>

<file path=xl/sharedStrings.xml><?xml version="1.0" encoding="utf-8"?>
<sst xmlns="http://schemas.openxmlformats.org/spreadsheetml/2006/main" count="87" uniqueCount="38">
  <si>
    <t>Percent NHH</t>
  </si>
  <si>
    <t xml:space="preserve"> 01:00:00</t>
  </si>
  <si>
    <t xml:space="preserve"> 02:00:00</t>
  </si>
  <si>
    <t xml:space="preserve"> 03:00:00</t>
  </si>
  <si>
    <t xml:space="preserve"> 04:30:00</t>
  </si>
  <si>
    <t xml:space="preserve"> 07:00:00</t>
  </si>
  <si>
    <t xml:space="preserve"> 08:30:00</t>
  </si>
  <si>
    <t xml:space="preserve"> 09:00:00</t>
  </si>
  <si>
    <t xml:space="preserve"> 11:00:00</t>
  </si>
  <si>
    <t xml:space="preserve"> 15:00:00</t>
  </si>
  <si>
    <t xml:space="preserve"> 21:30:00</t>
  </si>
  <si>
    <t xml:space="preserve"> 22:30:00</t>
  </si>
  <si>
    <t xml:space="preserve"> 23:30:00</t>
  </si>
  <si>
    <t xml:space="preserve"> 09:30:00</t>
  </si>
  <si>
    <t>TradingPeriod</t>
  </si>
  <si>
    <t>NHH Factor per Half Hour</t>
  </si>
  <si>
    <t>Smearing Factor</t>
  </si>
  <si>
    <t>Residual Volume</t>
  </si>
  <si>
    <t>NI_HH</t>
  </si>
  <si>
    <t>NI_NHH</t>
  </si>
  <si>
    <t>ROI_HH</t>
  </si>
  <si>
    <t>ROI_NHH</t>
  </si>
  <si>
    <t>JCF-NI_HH</t>
  </si>
  <si>
    <t>JCF-NI_NHH</t>
  </si>
  <si>
    <t>JCF-ROI_HH</t>
  </si>
  <si>
    <t>JCF-ROI_NHH</t>
  </si>
  <si>
    <t>Net Demand Calculation</t>
  </si>
  <si>
    <t>Jurisdictional Correctional Factors</t>
  </si>
  <si>
    <t>MDP Input Data</t>
  </si>
  <si>
    <t>NI</t>
  </si>
  <si>
    <t>ROI</t>
  </si>
  <si>
    <t>Jurisdictional Totals</t>
  </si>
  <si>
    <t>SU_NI</t>
  </si>
  <si>
    <t>SU_ROI</t>
  </si>
  <si>
    <t>Option D</t>
  </si>
  <si>
    <t>Option E</t>
  </si>
  <si>
    <t>Confirmation</t>
  </si>
  <si>
    <t>AVG SMP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</si>
</sst>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00%"/>
    <numFmt numFmtId="172" formatCode="0.00000"/>
    <numFmt numFmtId="173" formatCode="0.00000%"/>
    <numFmt numFmtId="174" formatCode="#,##0.000"/>
    <numFmt numFmtId="175" formatCode="#,##0.00000"/>
    <numFmt numFmtId="176" formatCode="#,##0.00000000"/>
    <numFmt numFmtId="177" formatCode="#,##0.0000"/>
    <numFmt numFmtId="178" formatCode="#,##0.000000"/>
    <numFmt numFmtId="179" formatCode="#,##0.0000000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21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4" fontId="0" fillId="0" borderId="13" xfId="0" applyNumberFormat="1" applyFont="1" applyFill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15" borderId="12" xfId="0" applyFill="1" applyBorder="1" applyAlignment="1">
      <alignment/>
    </xf>
    <xf numFmtId="0" fontId="3" fillId="0" borderId="0" xfId="0" applyFont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12" xfId="0" applyNumberFormat="1" applyBorder="1" applyAlignment="1">
      <alignment/>
    </xf>
    <xf numFmtId="7" fontId="0" fillId="0" borderId="0" xfId="44" applyNumberFormat="1" applyFont="1" applyAlignment="1">
      <alignment/>
    </xf>
    <xf numFmtId="7" fontId="19" fillId="0" borderId="9" xfId="61" applyNumberFormat="1" applyAlignment="1">
      <alignment/>
    </xf>
    <xf numFmtId="0" fontId="0" fillId="15" borderId="12" xfId="0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zoomScale="80" zoomScaleNormal="80"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53" sqref="Z53"/>
    </sheetView>
  </sheetViews>
  <sheetFormatPr defaultColWidth="9.140625" defaultRowHeight="12.75"/>
  <cols>
    <col min="1" max="1" width="15.00390625" style="0" customWidth="1"/>
    <col min="2" max="17" width="20.57421875" style="0" customWidth="1"/>
    <col min="20" max="20" width="9.57421875" style="0" bestFit="1" customWidth="1"/>
    <col min="21" max="21" width="11.28125" style="0" bestFit="1" customWidth="1"/>
    <col min="22" max="22" width="13.421875" style="0" bestFit="1" customWidth="1"/>
    <col min="23" max="23" width="9.57421875" style="0" bestFit="1" customWidth="1"/>
    <col min="24" max="24" width="11.28125" style="0" bestFit="1" customWidth="1"/>
  </cols>
  <sheetData>
    <row r="1" spans="1:17" ht="12.75">
      <c r="A1" s="11"/>
      <c r="B1" s="18" t="s">
        <v>28</v>
      </c>
      <c r="C1" s="17"/>
      <c r="D1" s="17"/>
      <c r="E1" s="17"/>
      <c r="F1" s="11"/>
      <c r="G1" s="11"/>
      <c r="H1" s="18" t="s">
        <v>27</v>
      </c>
      <c r="I1" s="17"/>
      <c r="J1" s="17"/>
      <c r="K1" s="17"/>
      <c r="L1" s="17" t="s">
        <v>26</v>
      </c>
      <c r="M1" s="17"/>
      <c r="N1" s="17"/>
      <c r="O1" s="17"/>
      <c r="P1" s="18" t="s">
        <v>31</v>
      </c>
      <c r="Q1" s="17"/>
    </row>
    <row r="2" spans="1:20" ht="38.25" customHeight="1" thickBot="1">
      <c r="A2" s="3" t="s">
        <v>14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16</v>
      </c>
      <c r="G2" s="2" t="s">
        <v>17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29</v>
      </c>
      <c r="Q2" s="2" t="s">
        <v>30</v>
      </c>
      <c r="R2" s="2" t="s">
        <v>29</v>
      </c>
      <c r="S2" s="2" t="s">
        <v>30</v>
      </c>
      <c r="T2" t="s">
        <v>37</v>
      </c>
    </row>
    <row r="3" spans="1:24" ht="12.75">
      <c r="A3" s="4">
        <v>0</v>
      </c>
      <c r="B3" s="6">
        <v>-20.540702</v>
      </c>
      <c r="C3" s="6">
        <v>-14.344992000000001</v>
      </c>
      <c r="D3" s="6">
        <v>-1.384</v>
      </c>
      <c r="E3" s="6">
        <v>-0.79</v>
      </c>
      <c r="F3" s="6">
        <v>0.3</v>
      </c>
      <c r="G3" s="6">
        <v>-1.1904761904761905</v>
      </c>
      <c r="H3" s="9">
        <f aca="true" t="shared" si="0" ref="H3:H50">(B3+(G3*F3))/B3</f>
        <v>1.0173870813735022</v>
      </c>
      <c r="I3" s="9">
        <f aca="true" t="shared" si="1" ref="I3:I50">(C3+(G3*(1-F3)))/C3</f>
        <v>1.058092282891014</v>
      </c>
      <c r="J3" s="9">
        <f aca="true" t="shared" si="2" ref="J3:J50">(D3+(G3*F3))/D3</f>
        <v>1.2580511973575559</v>
      </c>
      <c r="K3" s="9">
        <f aca="true" t="shared" si="3" ref="K3:K50">(E3+(G3*(1-F3)))/E3</f>
        <v>2.0548523206751055</v>
      </c>
      <c r="L3" s="9">
        <f aca="true" t="shared" si="4" ref="L3:L50">B3*H3</f>
        <v>-20.897844857142857</v>
      </c>
      <c r="M3" s="9">
        <f aca="true" t="shared" si="5" ref="M3:M50">C3*I3</f>
        <v>-15.178325333333333</v>
      </c>
      <c r="N3" s="9">
        <f aca="true" t="shared" si="6" ref="N3:N50">D3*J3</f>
        <v>-1.741142857142857</v>
      </c>
      <c r="O3" s="9">
        <f aca="true" t="shared" si="7" ref="O3:O50">E3*K3</f>
        <v>-1.6233333333333333</v>
      </c>
      <c r="P3" s="6">
        <f>L3+M3</f>
        <v>-36.07617019047619</v>
      </c>
      <c r="Q3" s="6">
        <f>N3+O3</f>
        <v>-3.36447619047619</v>
      </c>
      <c r="R3" s="10">
        <f aca="true" t="shared" si="8" ref="R3:R50">P3-(B3+C3+G3)</f>
        <v>0</v>
      </c>
      <c r="S3" s="10">
        <f aca="true" t="shared" si="9" ref="S3:S50">Q3-(D3+E3+G3)</f>
        <v>0</v>
      </c>
      <c r="T3" s="15">
        <v>34.8125806451613</v>
      </c>
      <c r="U3" s="15">
        <f>L3*$T3</f>
        <v>-727.507909399355</v>
      </c>
      <c r="V3" s="15">
        <f>M3*$T3</f>
        <v>-528.3966747251613</v>
      </c>
      <c r="W3" s="15">
        <f aca="true" t="shared" si="10" ref="W3:X18">N3*$T3</f>
        <v>-60.61367612903227</v>
      </c>
      <c r="X3" s="15">
        <f t="shared" si="10"/>
        <v>-56.51242258064517</v>
      </c>
    </row>
    <row r="4" spans="1:24" ht="12.75">
      <c r="A4" s="4">
        <v>0.020833333333333332</v>
      </c>
      <c r="B4" s="7">
        <v>-20.345263000000003</v>
      </c>
      <c r="C4" s="7">
        <v>-12.26007</v>
      </c>
      <c r="D4" s="7">
        <v>-1.384</v>
      </c>
      <c r="E4" s="7">
        <v>-0.745</v>
      </c>
      <c r="F4" s="6">
        <v>0.3</v>
      </c>
      <c r="G4" s="7">
        <v>-1.1666666666666667</v>
      </c>
      <c r="H4" s="9">
        <f t="shared" si="0"/>
        <v>1.0172030216566874</v>
      </c>
      <c r="I4" s="9">
        <f t="shared" si="1"/>
        <v>1.0666119089586492</v>
      </c>
      <c r="J4" s="9">
        <f t="shared" si="2"/>
        <v>1.2528901734104048</v>
      </c>
      <c r="K4" s="9">
        <f t="shared" si="3"/>
        <v>2.096196868008948</v>
      </c>
      <c r="L4" s="9">
        <f t="shared" si="4"/>
        <v>-20.695263000000004</v>
      </c>
      <c r="M4" s="9">
        <f t="shared" si="5"/>
        <v>-13.076736666666667</v>
      </c>
      <c r="N4" s="9">
        <f t="shared" si="6"/>
        <v>-1.734</v>
      </c>
      <c r="O4" s="9">
        <f t="shared" si="7"/>
        <v>-1.5616666666666663</v>
      </c>
      <c r="P4" s="6">
        <f aca="true" t="shared" si="11" ref="P4:P50">L4+M4</f>
        <v>-33.77199966666667</v>
      </c>
      <c r="Q4" s="6">
        <f aca="true" t="shared" si="12" ref="Q4:Q50">N4+O4</f>
        <v>-3.2956666666666665</v>
      </c>
      <c r="R4" s="10">
        <f t="shared" si="8"/>
        <v>0</v>
      </c>
      <c r="S4" s="10">
        <f t="shared" si="9"/>
        <v>0</v>
      </c>
      <c r="T4" s="15">
        <v>32.7377419354839</v>
      </c>
      <c r="U4" s="15">
        <f aca="true" t="shared" si="13" ref="U4:V50">L4*$T4</f>
        <v>-677.5161793809685</v>
      </c>
      <c r="V4" s="15">
        <f t="shared" si="13"/>
        <v>-428.10283035161336</v>
      </c>
      <c r="W4" s="15">
        <f t="shared" si="10"/>
        <v>-56.76724451612909</v>
      </c>
      <c r="X4" s="15">
        <f t="shared" si="10"/>
        <v>-51.12544032258069</v>
      </c>
    </row>
    <row r="5" spans="1:24" ht="12.75">
      <c r="A5" s="5" t="s">
        <v>1</v>
      </c>
      <c r="B5" s="7">
        <v>-19.98802</v>
      </c>
      <c r="C5" s="7">
        <v>-12.252778</v>
      </c>
      <c r="D5" s="7">
        <v>-1.384</v>
      </c>
      <c r="E5" s="7">
        <v>-0.718</v>
      </c>
      <c r="F5" s="6">
        <v>0.3</v>
      </c>
      <c r="G5" s="7">
        <v>-1.2142857142857142</v>
      </c>
      <c r="H5" s="9">
        <f t="shared" si="0"/>
        <v>1.0182252026106495</v>
      </c>
      <c r="I5" s="9">
        <f t="shared" si="1"/>
        <v>1.0693720232260797</v>
      </c>
      <c r="J5" s="9">
        <f t="shared" si="2"/>
        <v>1.263212221304707</v>
      </c>
      <c r="K5" s="9">
        <f t="shared" si="3"/>
        <v>2.183844011142061</v>
      </c>
      <c r="L5" s="9">
        <f t="shared" si="4"/>
        <v>-20.352305714285713</v>
      </c>
      <c r="M5" s="9">
        <f t="shared" si="5"/>
        <v>-13.102777999999997</v>
      </c>
      <c r="N5" s="9">
        <f t="shared" si="6"/>
        <v>-1.7482857142857144</v>
      </c>
      <c r="O5" s="9">
        <f t="shared" si="7"/>
        <v>-1.5679999999999998</v>
      </c>
      <c r="P5" s="6">
        <f t="shared" si="11"/>
        <v>-33.455083714285706</v>
      </c>
      <c r="Q5" s="6">
        <f t="shared" si="12"/>
        <v>-3.3162857142857143</v>
      </c>
      <c r="R5" s="10">
        <f t="shared" si="8"/>
        <v>0</v>
      </c>
      <c r="S5" s="10">
        <f t="shared" si="9"/>
        <v>0</v>
      </c>
      <c r="T5" s="15">
        <v>31.7793333333333</v>
      </c>
      <c r="U5" s="15">
        <f t="shared" si="13"/>
        <v>-646.7827073961898</v>
      </c>
      <c r="V5" s="15">
        <f t="shared" si="13"/>
        <v>-416.39754965466614</v>
      </c>
      <c r="W5" s="15">
        <f t="shared" si="10"/>
        <v>-55.55935447619043</v>
      </c>
      <c r="X5" s="15">
        <f t="shared" si="10"/>
        <v>-49.829994666666614</v>
      </c>
    </row>
    <row r="6" spans="1:24" ht="12.75">
      <c r="A6" s="4">
        <v>0.0625</v>
      </c>
      <c r="B6" s="7">
        <v>-19.614500999999997</v>
      </c>
      <c r="C6" s="7">
        <v>-12.116236000000002</v>
      </c>
      <c r="D6" s="7">
        <v>-1.384</v>
      </c>
      <c r="E6" s="7">
        <v>-0.691</v>
      </c>
      <c r="F6" s="6">
        <v>0.3</v>
      </c>
      <c r="G6" s="7">
        <v>-1.2142857142857142</v>
      </c>
      <c r="H6" s="9">
        <f t="shared" si="0"/>
        <v>1.0185722651973514</v>
      </c>
      <c r="I6" s="9">
        <f t="shared" si="1"/>
        <v>1.0701538002396123</v>
      </c>
      <c r="J6" s="9">
        <f t="shared" si="2"/>
        <v>1.263212221304707</v>
      </c>
      <c r="K6" s="9">
        <f t="shared" si="3"/>
        <v>2.2301013024602026</v>
      </c>
      <c r="L6" s="9">
        <f t="shared" si="4"/>
        <v>-19.97878671428571</v>
      </c>
      <c r="M6" s="9">
        <f t="shared" si="5"/>
        <v>-12.966236000000002</v>
      </c>
      <c r="N6" s="9">
        <f t="shared" si="6"/>
        <v>-1.7482857142857144</v>
      </c>
      <c r="O6" s="9">
        <f t="shared" si="7"/>
        <v>-1.541</v>
      </c>
      <c r="P6" s="6">
        <f t="shared" si="11"/>
        <v>-32.94502271428571</v>
      </c>
      <c r="Q6" s="6">
        <f t="shared" si="12"/>
        <v>-3.2892857142857146</v>
      </c>
      <c r="R6" s="10">
        <f t="shared" si="8"/>
        <v>0</v>
      </c>
      <c r="S6" s="10">
        <f t="shared" si="9"/>
        <v>0</v>
      </c>
      <c r="T6" s="15">
        <v>31.1193333333333</v>
      </c>
      <c r="U6" s="15">
        <f t="shared" si="13"/>
        <v>-621.7265233574278</v>
      </c>
      <c r="V6" s="15">
        <f t="shared" si="13"/>
        <v>-403.50062016266634</v>
      </c>
      <c r="W6" s="15">
        <f t="shared" si="10"/>
        <v>-54.40548590476185</v>
      </c>
      <c r="X6" s="15">
        <f t="shared" si="10"/>
        <v>-47.954892666666616</v>
      </c>
    </row>
    <row r="7" spans="1:24" ht="12.75">
      <c r="A7" s="5" t="s">
        <v>2</v>
      </c>
      <c r="B7" s="7">
        <v>-19.73289</v>
      </c>
      <c r="C7" s="7">
        <v>-12.158319999999996</v>
      </c>
      <c r="D7" s="7">
        <v>-1.384</v>
      </c>
      <c r="E7" s="7">
        <v>-0.676</v>
      </c>
      <c r="F7" s="6">
        <v>0.3</v>
      </c>
      <c r="G7" s="7">
        <v>-1.2261904761904763</v>
      </c>
      <c r="H7" s="9">
        <f t="shared" si="0"/>
        <v>1.0186418280777496</v>
      </c>
      <c r="I7" s="9">
        <f t="shared" si="1"/>
        <v>1.070596376253737</v>
      </c>
      <c r="J7" s="9">
        <f t="shared" si="2"/>
        <v>1.2657927332782823</v>
      </c>
      <c r="K7" s="9">
        <f t="shared" si="3"/>
        <v>2.269723865877712</v>
      </c>
      <c r="L7" s="9">
        <f t="shared" si="4"/>
        <v>-20.100747142857145</v>
      </c>
      <c r="M7" s="9">
        <f t="shared" si="5"/>
        <v>-13.01665333333333</v>
      </c>
      <c r="N7" s="9">
        <f t="shared" si="6"/>
        <v>-1.7518571428571426</v>
      </c>
      <c r="O7" s="9">
        <f t="shared" si="7"/>
        <v>-1.5343333333333335</v>
      </c>
      <c r="P7" s="6">
        <f t="shared" si="11"/>
        <v>-33.117400476190475</v>
      </c>
      <c r="Q7" s="6">
        <f t="shared" si="12"/>
        <v>-3.286190476190476</v>
      </c>
      <c r="R7" s="10">
        <f t="shared" si="8"/>
        <v>0</v>
      </c>
      <c r="S7" s="10">
        <f t="shared" si="9"/>
        <v>0</v>
      </c>
      <c r="T7" s="15">
        <v>30.5754838709677</v>
      </c>
      <c r="U7" s="15">
        <f t="shared" si="13"/>
        <v>-614.5900700608288</v>
      </c>
      <c r="V7" s="15">
        <f t="shared" si="13"/>
        <v>-397.99047404731124</v>
      </c>
      <c r="W7" s="15">
        <f t="shared" si="10"/>
        <v>-53.56387981566812</v>
      </c>
      <c r="X7" s="15">
        <f t="shared" si="10"/>
        <v>-46.91298408602145</v>
      </c>
    </row>
    <row r="8" spans="1:24" ht="12.75">
      <c r="A8" s="4">
        <v>0.10416666666666667</v>
      </c>
      <c r="B8" s="7">
        <v>-19.581690000000002</v>
      </c>
      <c r="C8" s="7">
        <v>-12.244854000000002</v>
      </c>
      <c r="D8" s="7">
        <v>-1.384</v>
      </c>
      <c r="E8" s="7">
        <v>-0.66</v>
      </c>
      <c r="F8" s="6">
        <v>0.3</v>
      </c>
      <c r="G8" s="7">
        <v>-1.2380952380952381</v>
      </c>
      <c r="H8" s="9">
        <f t="shared" si="0"/>
        <v>1.0189681570604259</v>
      </c>
      <c r="I8" s="9">
        <f t="shared" si="1"/>
        <v>1.0707780318709121</v>
      </c>
      <c r="J8" s="9">
        <f t="shared" si="2"/>
        <v>1.268373245251858</v>
      </c>
      <c r="K8" s="9">
        <f t="shared" si="3"/>
        <v>2.313131313131313</v>
      </c>
      <c r="L8" s="9">
        <f t="shared" si="4"/>
        <v>-19.953118571428572</v>
      </c>
      <c r="M8" s="9">
        <f t="shared" si="5"/>
        <v>-13.111520666666667</v>
      </c>
      <c r="N8" s="9">
        <f t="shared" si="6"/>
        <v>-1.7554285714285711</v>
      </c>
      <c r="O8" s="9">
        <f t="shared" si="7"/>
        <v>-1.5266666666666668</v>
      </c>
      <c r="P8" s="6">
        <f t="shared" si="11"/>
        <v>-33.06463923809524</v>
      </c>
      <c r="Q8" s="6">
        <f t="shared" si="12"/>
        <v>-3.2820952380952377</v>
      </c>
      <c r="R8" s="10">
        <f t="shared" si="8"/>
        <v>0</v>
      </c>
      <c r="S8" s="10">
        <f t="shared" si="9"/>
        <v>0</v>
      </c>
      <c r="T8" s="15">
        <v>30.0045161290323</v>
      </c>
      <c r="U8" s="15">
        <f t="shared" si="13"/>
        <v>-598.6836680009225</v>
      </c>
      <c r="V8" s="15">
        <f t="shared" si="13"/>
        <v>-393.4048333191404</v>
      </c>
      <c r="W8" s="15">
        <f t="shared" si="10"/>
        <v>-52.67078488479269</v>
      </c>
      <c r="X8" s="15">
        <f t="shared" si="10"/>
        <v>-45.806894623655985</v>
      </c>
    </row>
    <row r="9" spans="1:24" ht="12.75">
      <c r="A9" s="5" t="s">
        <v>3</v>
      </c>
      <c r="B9" s="7">
        <v>-19.206732</v>
      </c>
      <c r="C9" s="7">
        <v>-12.138294000000002</v>
      </c>
      <c r="D9" s="7">
        <v>-1.384</v>
      </c>
      <c r="E9" s="7">
        <v>-0.65</v>
      </c>
      <c r="F9" s="6">
        <v>0.3</v>
      </c>
      <c r="G9" s="7">
        <v>-1.25</v>
      </c>
      <c r="H9" s="9">
        <f t="shared" si="0"/>
        <v>1.0195244042557579</v>
      </c>
      <c r="I9" s="9">
        <f t="shared" si="1"/>
        <v>1.072085912567285</v>
      </c>
      <c r="J9" s="9">
        <f t="shared" si="2"/>
        <v>1.2709537572254335</v>
      </c>
      <c r="K9" s="9">
        <f t="shared" si="3"/>
        <v>2.346153846153846</v>
      </c>
      <c r="L9" s="9">
        <f t="shared" si="4"/>
        <v>-19.581732</v>
      </c>
      <c r="M9" s="9">
        <f t="shared" si="5"/>
        <v>-13.013294000000002</v>
      </c>
      <c r="N9" s="9">
        <f t="shared" si="6"/>
        <v>-1.759</v>
      </c>
      <c r="O9" s="9">
        <f t="shared" si="7"/>
        <v>-1.525</v>
      </c>
      <c r="P9" s="6">
        <f t="shared" si="11"/>
        <v>-32.595026000000004</v>
      </c>
      <c r="Q9" s="6">
        <f t="shared" si="12"/>
        <v>-3.284</v>
      </c>
      <c r="R9" s="10">
        <f t="shared" si="8"/>
        <v>0</v>
      </c>
      <c r="S9" s="10">
        <f t="shared" si="9"/>
        <v>0</v>
      </c>
      <c r="T9" s="15">
        <v>29.6029032258065</v>
      </c>
      <c r="U9" s="15">
        <f t="shared" si="13"/>
        <v>-579.6761173896783</v>
      </c>
      <c r="V9" s="15">
        <f t="shared" si="13"/>
        <v>-385.2312829309684</v>
      </c>
      <c r="W9" s="15">
        <f t="shared" si="10"/>
        <v>-52.07150677419363</v>
      </c>
      <c r="X9" s="15">
        <f t="shared" si="10"/>
        <v>-45.14442741935491</v>
      </c>
    </row>
    <row r="10" spans="1:24" ht="12.75">
      <c r="A10" s="4">
        <v>0.14583333333333334</v>
      </c>
      <c r="B10" s="7">
        <v>-19.005577000000002</v>
      </c>
      <c r="C10" s="7">
        <v>-12.062614</v>
      </c>
      <c r="D10" s="7">
        <v>-1.384</v>
      </c>
      <c r="E10" s="7">
        <v>-0.639</v>
      </c>
      <c r="F10" s="6">
        <v>0.3</v>
      </c>
      <c r="G10" s="7">
        <v>-1.2619047619047619</v>
      </c>
      <c r="H10" s="9">
        <f t="shared" si="0"/>
        <v>1.0199189652895795</v>
      </c>
      <c r="I10" s="9">
        <f t="shared" si="1"/>
        <v>1.0732290143192291</v>
      </c>
      <c r="J10" s="9">
        <f t="shared" si="2"/>
        <v>1.273534269199009</v>
      </c>
      <c r="K10" s="9">
        <f t="shared" si="3"/>
        <v>2.382368283776734</v>
      </c>
      <c r="L10" s="9">
        <f t="shared" si="4"/>
        <v>-19.384148428571432</v>
      </c>
      <c r="M10" s="9">
        <f t="shared" si="5"/>
        <v>-12.945947333333333</v>
      </c>
      <c r="N10" s="9">
        <f t="shared" si="6"/>
        <v>-1.7625714285714285</v>
      </c>
      <c r="O10" s="9">
        <f t="shared" si="7"/>
        <v>-1.522333333333333</v>
      </c>
      <c r="P10" s="6">
        <f t="shared" si="11"/>
        <v>-32.330095761904765</v>
      </c>
      <c r="Q10" s="6">
        <f t="shared" si="12"/>
        <v>-3.2849047619047615</v>
      </c>
      <c r="R10" s="10">
        <f t="shared" si="8"/>
        <v>0</v>
      </c>
      <c r="S10" s="10">
        <f t="shared" si="9"/>
        <v>0</v>
      </c>
      <c r="T10" s="15">
        <v>29.2077419354839</v>
      </c>
      <c r="U10" s="15">
        <f t="shared" si="13"/>
        <v>-566.1672049408302</v>
      </c>
      <c r="V10" s="15">
        <f t="shared" si="13"/>
        <v>-378.1218888223659</v>
      </c>
      <c r="W10" s="15">
        <f t="shared" si="10"/>
        <v>-51.480731428571474</v>
      </c>
      <c r="X10" s="15">
        <f t="shared" si="10"/>
        <v>-44.463919139784984</v>
      </c>
    </row>
    <row r="11" spans="1:24" ht="12.75">
      <c r="A11" s="4">
        <v>0.16666666666666666</v>
      </c>
      <c r="B11" s="7">
        <v>-19.104496</v>
      </c>
      <c r="C11" s="7">
        <v>-12.282689</v>
      </c>
      <c r="D11" s="7">
        <v>-1.384</v>
      </c>
      <c r="E11" s="7">
        <v>-0.63</v>
      </c>
      <c r="F11" s="6">
        <v>0.3</v>
      </c>
      <c r="G11" s="7">
        <v>-1.2738095238095237</v>
      </c>
      <c r="H11" s="9">
        <f t="shared" si="0"/>
        <v>1.0200027709259043</v>
      </c>
      <c r="I11" s="9">
        <f t="shared" si="1"/>
        <v>1.0725953955739387</v>
      </c>
      <c r="J11" s="9">
        <f t="shared" si="2"/>
        <v>1.2761147811725846</v>
      </c>
      <c r="K11" s="9">
        <f t="shared" si="3"/>
        <v>2.415343915343915</v>
      </c>
      <c r="L11" s="9">
        <f t="shared" si="4"/>
        <v>-19.486638857142857</v>
      </c>
      <c r="M11" s="9">
        <f t="shared" si="5"/>
        <v>-13.174355666666665</v>
      </c>
      <c r="N11" s="9">
        <f t="shared" si="6"/>
        <v>-1.766142857142857</v>
      </c>
      <c r="O11" s="9">
        <f t="shared" si="7"/>
        <v>-1.5216666666666665</v>
      </c>
      <c r="P11" s="6">
        <f t="shared" si="11"/>
        <v>-32.66099452380952</v>
      </c>
      <c r="Q11" s="6">
        <f t="shared" si="12"/>
        <v>-3.2878095238095235</v>
      </c>
      <c r="R11" s="10">
        <f t="shared" si="8"/>
        <v>0</v>
      </c>
      <c r="S11" s="10">
        <f t="shared" si="9"/>
        <v>0</v>
      </c>
      <c r="T11" s="15">
        <v>29.1574193548387</v>
      </c>
      <c r="U11" s="15">
        <f t="shared" si="13"/>
        <v>-568.1801009740091</v>
      </c>
      <c r="V11" s="15">
        <f t="shared" si="13"/>
        <v>-384.13021290279556</v>
      </c>
      <c r="W11" s="15">
        <f t="shared" si="10"/>
        <v>-51.49616792626726</v>
      </c>
      <c r="X11" s="15">
        <f t="shared" si="10"/>
        <v>-44.367873118279554</v>
      </c>
    </row>
    <row r="12" spans="1:24" ht="12.75">
      <c r="A12" s="5" t="s">
        <v>4</v>
      </c>
      <c r="B12" s="7">
        <v>-18.987138</v>
      </c>
      <c r="C12" s="7">
        <v>-12.404312000000003</v>
      </c>
      <c r="D12" s="7">
        <v>-1.384</v>
      </c>
      <c r="E12" s="7">
        <v>-0.633</v>
      </c>
      <c r="F12" s="6">
        <v>0.3</v>
      </c>
      <c r="G12" s="7">
        <v>-1.2857142857142858</v>
      </c>
      <c r="H12" s="9">
        <f t="shared" si="0"/>
        <v>1.0203145037295398</v>
      </c>
      <c r="I12" s="9">
        <f t="shared" si="1"/>
        <v>1.0725554146009872</v>
      </c>
      <c r="J12" s="9">
        <f t="shared" si="2"/>
        <v>1.2786952931461602</v>
      </c>
      <c r="K12" s="9">
        <f t="shared" si="3"/>
        <v>2.4218009478672986</v>
      </c>
      <c r="L12" s="9">
        <f t="shared" si="4"/>
        <v>-19.372852285714288</v>
      </c>
      <c r="M12" s="9">
        <f t="shared" si="5"/>
        <v>-13.304312000000005</v>
      </c>
      <c r="N12" s="9">
        <f t="shared" si="6"/>
        <v>-1.7697142857142856</v>
      </c>
      <c r="O12" s="9">
        <f t="shared" si="7"/>
        <v>-1.5330000000000001</v>
      </c>
      <c r="P12" s="6">
        <f t="shared" si="11"/>
        <v>-32.67716428571429</v>
      </c>
      <c r="Q12" s="6">
        <f t="shared" si="12"/>
        <v>-3.302714285714286</v>
      </c>
      <c r="R12" s="10">
        <f t="shared" si="8"/>
        <v>0</v>
      </c>
      <c r="S12" s="10">
        <f t="shared" si="9"/>
        <v>0</v>
      </c>
      <c r="T12" s="15">
        <v>29.3216129032258</v>
      </c>
      <c r="U12" s="15">
        <f t="shared" si="13"/>
        <v>-568.0432755530875</v>
      </c>
      <c r="V12" s="15">
        <f t="shared" si="13"/>
        <v>-390.10388640774204</v>
      </c>
      <c r="W12" s="15">
        <f t="shared" si="10"/>
        <v>-51.89087723502303</v>
      </c>
      <c r="X12" s="15">
        <f t="shared" si="10"/>
        <v>-44.95003258064516</v>
      </c>
    </row>
    <row r="13" spans="1:24" ht="12.75">
      <c r="A13" s="4">
        <v>0.20833333333333334</v>
      </c>
      <c r="B13" s="7">
        <v>-19.468607</v>
      </c>
      <c r="C13" s="7">
        <v>-12.654789</v>
      </c>
      <c r="D13" s="7">
        <v>-1.384</v>
      </c>
      <c r="E13" s="7">
        <v>-0.65</v>
      </c>
      <c r="F13" s="6">
        <v>0.3</v>
      </c>
      <c r="G13" s="7">
        <v>-1.2976190476190477</v>
      </c>
      <c r="H13" s="9">
        <f t="shared" si="0"/>
        <v>1.0199955607653755</v>
      </c>
      <c r="I13" s="9">
        <f t="shared" si="1"/>
        <v>1.0717778331454861</v>
      </c>
      <c r="J13" s="9">
        <f t="shared" si="2"/>
        <v>1.2812758051197357</v>
      </c>
      <c r="K13" s="9">
        <f t="shared" si="3"/>
        <v>2.3974358974358974</v>
      </c>
      <c r="L13" s="9">
        <f t="shared" si="4"/>
        <v>-19.85789271428571</v>
      </c>
      <c r="M13" s="9">
        <f t="shared" si="5"/>
        <v>-13.563122333333332</v>
      </c>
      <c r="N13" s="9">
        <f t="shared" si="6"/>
        <v>-1.7732857142857141</v>
      </c>
      <c r="O13" s="9">
        <f t="shared" si="7"/>
        <v>-1.5583333333333333</v>
      </c>
      <c r="P13" s="6">
        <f t="shared" si="11"/>
        <v>-33.42101504761904</v>
      </c>
      <c r="Q13" s="6">
        <f t="shared" si="12"/>
        <v>-3.3316190476190473</v>
      </c>
      <c r="R13" s="10">
        <f t="shared" si="8"/>
        <v>0</v>
      </c>
      <c r="S13" s="10">
        <f t="shared" si="9"/>
        <v>0</v>
      </c>
      <c r="T13" s="15">
        <v>29.7541935483871</v>
      </c>
      <c r="U13" s="15">
        <f t="shared" si="13"/>
        <v>-590.8555832839631</v>
      </c>
      <c r="V13" s="15">
        <f t="shared" si="13"/>
        <v>-403.55976702645165</v>
      </c>
      <c r="W13" s="15">
        <f t="shared" si="10"/>
        <v>-52.762686359447</v>
      </c>
      <c r="X13" s="15">
        <f t="shared" si="10"/>
        <v>-46.36695161290323</v>
      </c>
    </row>
    <row r="14" spans="1:24" ht="12.75">
      <c r="A14" s="4">
        <v>0.22916666666666666</v>
      </c>
      <c r="B14" s="7">
        <v>-20.298036999999997</v>
      </c>
      <c r="C14" s="7">
        <v>-13.372734</v>
      </c>
      <c r="D14" s="7">
        <v>-1.384</v>
      </c>
      <c r="E14" s="7">
        <v>-0.644</v>
      </c>
      <c r="F14" s="6">
        <v>0.3</v>
      </c>
      <c r="G14" s="7">
        <v>-1.3095238095238095</v>
      </c>
      <c r="H14" s="9">
        <f t="shared" si="0"/>
        <v>1.0193544401784833</v>
      </c>
      <c r="I14" s="9">
        <f t="shared" si="1"/>
        <v>1.068547438890706</v>
      </c>
      <c r="J14" s="9">
        <f t="shared" si="2"/>
        <v>1.2838563170933113</v>
      </c>
      <c r="K14" s="9">
        <f t="shared" si="3"/>
        <v>2.4233954451345756</v>
      </c>
      <c r="L14" s="9">
        <f t="shared" si="4"/>
        <v>-20.69089414285714</v>
      </c>
      <c r="M14" s="9">
        <f t="shared" si="5"/>
        <v>-14.289400666666666</v>
      </c>
      <c r="N14" s="9">
        <f t="shared" si="6"/>
        <v>-1.7768571428571427</v>
      </c>
      <c r="O14" s="9">
        <f t="shared" si="7"/>
        <v>-1.5606666666666666</v>
      </c>
      <c r="P14" s="6">
        <f t="shared" si="11"/>
        <v>-34.980294809523805</v>
      </c>
      <c r="Q14" s="6">
        <f t="shared" si="12"/>
        <v>-3.3375238095238093</v>
      </c>
      <c r="R14" s="10">
        <f t="shared" si="8"/>
        <v>0</v>
      </c>
      <c r="S14" s="10">
        <f t="shared" si="9"/>
        <v>0</v>
      </c>
      <c r="T14" s="15">
        <v>29.9448387096774</v>
      </c>
      <c r="U14" s="15">
        <f t="shared" si="13"/>
        <v>-619.5854878668658</v>
      </c>
      <c r="V14" s="15">
        <f t="shared" si="13"/>
        <v>-427.89379822129</v>
      </c>
      <c r="W14" s="15">
        <f t="shared" si="10"/>
        <v>-53.20770055299535</v>
      </c>
      <c r="X14" s="15">
        <f t="shared" si="10"/>
        <v>-46.73391161290319</v>
      </c>
    </row>
    <row r="15" spans="1:24" ht="12.75">
      <c r="A15" s="4">
        <v>0.25</v>
      </c>
      <c r="B15" s="7">
        <v>-22.554683999999995</v>
      </c>
      <c r="C15" s="7">
        <v>-14.615278000000004</v>
      </c>
      <c r="D15" s="7">
        <v>-1.384</v>
      </c>
      <c r="E15" s="7">
        <v>-0.669</v>
      </c>
      <c r="F15" s="6">
        <v>0.3</v>
      </c>
      <c r="G15" s="7">
        <v>-1.3214285714285714</v>
      </c>
      <c r="H15" s="9">
        <f t="shared" si="0"/>
        <v>1.0175763301063572</v>
      </c>
      <c r="I15" s="9">
        <f t="shared" si="1"/>
        <v>1.0632899353676337</v>
      </c>
      <c r="J15" s="9">
        <f t="shared" si="2"/>
        <v>1.2864368290668868</v>
      </c>
      <c r="K15" s="9">
        <f t="shared" si="3"/>
        <v>2.3826606875934226</v>
      </c>
      <c r="L15" s="9">
        <f t="shared" si="4"/>
        <v>-22.951112571428567</v>
      </c>
      <c r="M15" s="9">
        <f t="shared" si="5"/>
        <v>-15.540278000000002</v>
      </c>
      <c r="N15" s="9">
        <f t="shared" si="6"/>
        <v>-1.7804285714285712</v>
      </c>
      <c r="O15" s="9">
        <f t="shared" si="7"/>
        <v>-1.5939999999999999</v>
      </c>
      <c r="P15" s="6">
        <f t="shared" si="11"/>
        <v>-38.49139057142857</v>
      </c>
      <c r="Q15" s="6">
        <f t="shared" si="12"/>
        <v>-3.374428571428571</v>
      </c>
      <c r="R15" s="10">
        <f t="shared" si="8"/>
        <v>0</v>
      </c>
      <c r="S15" s="10">
        <f t="shared" si="9"/>
        <v>0</v>
      </c>
      <c r="T15" s="15">
        <v>29.4306451612903</v>
      </c>
      <c r="U15" s="15">
        <f t="shared" si="13"/>
        <v>-675.4660501465431</v>
      </c>
      <c r="V15" s="15">
        <f t="shared" si="13"/>
        <v>-457.3604075258062</v>
      </c>
      <c r="W15" s="15">
        <f t="shared" si="10"/>
        <v>-52.39916152073728</v>
      </c>
      <c r="X15" s="15">
        <f t="shared" si="10"/>
        <v>-46.91244838709674</v>
      </c>
    </row>
    <row r="16" spans="1:24" ht="12.75">
      <c r="A16" s="4">
        <v>0.2708333333333333</v>
      </c>
      <c r="B16" s="7">
        <v>-24.456798000000003</v>
      </c>
      <c r="C16" s="7">
        <v>-16.023598000000003</v>
      </c>
      <c r="D16" s="7">
        <v>-1.384</v>
      </c>
      <c r="E16" s="7">
        <v>-0.723</v>
      </c>
      <c r="F16" s="6">
        <v>0.3</v>
      </c>
      <c r="G16" s="7">
        <v>-1.3333333333333333</v>
      </c>
      <c r="H16" s="9">
        <f t="shared" si="0"/>
        <v>1.0163553708052868</v>
      </c>
      <c r="I16" s="9">
        <f t="shared" si="1"/>
        <v>1.058247425661411</v>
      </c>
      <c r="J16" s="9">
        <f t="shared" si="2"/>
        <v>1.2890173410404624</v>
      </c>
      <c r="K16" s="9">
        <f t="shared" si="3"/>
        <v>2.2909174734900875</v>
      </c>
      <c r="L16" s="9">
        <f t="shared" si="4"/>
        <v>-24.856798</v>
      </c>
      <c r="M16" s="9">
        <f t="shared" si="5"/>
        <v>-16.956931333333337</v>
      </c>
      <c r="N16" s="9">
        <f t="shared" si="6"/>
        <v>-1.7839999999999998</v>
      </c>
      <c r="O16" s="9">
        <f t="shared" si="7"/>
        <v>-1.6563333333333332</v>
      </c>
      <c r="P16" s="6">
        <f t="shared" si="11"/>
        <v>-41.81372933333334</v>
      </c>
      <c r="Q16" s="6">
        <f t="shared" si="12"/>
        <v>-3.4403333333333332</v>
      </c>
      <c r="R16" s="10">
        <f t="shared" si="8"/>
        <v>0</v>
      </c>
      <c r="S16" s="10">
        <f t="shared" si="9"/>
        <v>0</v>
      </c>
      <c r="T16" s="15">
        <v>30.0803225806452</v>
      </c>
      <c r="U16" s="15">
        <f t="shared" si="13"/>
        <v>-747.7005021619365</v>
      </c>
      <c r="V16" s="15">
        <f t="shared" si="13"/>
        <v>-510.06996448451685</v>
      </c>
      <c r="W16" s="15">
        <f t="shared" si="10"/>
        <v>-53.663295483871025</v>
      </c>
      <c r="X16" s="15">
        <f t="shared" si="10"/>
        <v>-49.823040967741996</v>
      </c>
    </row>
    <row r="17" spans="1:24" ht="12.75">
      <c r="A17" s="5" t="s">
        <v>5</v>
      </c>
      <c r="B17" s="7">
        <v>-28.033830000000002</v>
      </c>
      <c r="C17" s="7">
        <v>-18.012101000000005</v>
      </c>
      <c r="D17" s="7">
        <v>-1.384</v>
      </c>
      <c r="E17" s="7">
        <v>-0.817</v>
      </c>
      <c r="F17" s="6">
        <v>0.3</v>
      </c>
      <c r="G17" s="7">
        <v>-1.3452380952380953</v>
      </c>
      <c r="H17" s="9">
        <f t="shared" si="0"/>
        <v>1.0143958720079072</v>
      </c>
      <c r="I17" s="9">
        <f t="shared" si="1"/>
        <v>1.0522796683555498</v>
      </c>
      <c r="J17" s="9">
        <f t="shared" si="2"/>
        <v>1.291597853014038</v>
      </c>
      <c r="K17" s="9">
        <f t="shared" si="3"/>
        <v>2.152590779273766</v>
      </c>
      <c r="L17" s="9">
        <f t="shared" si="4"/>
        <v>-28.43740142857143</v>
      </c>
      <c r="M17" s="9">
        <f t="shared" si="5"/>
        <v>-18.95376766666667</v>
      </c>
      <c r="N17" s="9">
        <f t="shared" si="6"/>
        <v>-1.7875714285714284</v>
      </c>
      <c r="O17" s="9">
        <f t="shared" si="7"/>
        <v>-1.7586666666666666</v>
      </c>
      <c r="P17" s="6">
        <f t="shared" si="11"/>
        <v>-47.3911690952381</v>
      </c>
      <c r="Q17" s="6">
        <f t="shared" si="12"/>
        <v>-3.546238095238095</v>
      </c>
      <c r="R17" s="10">
        <f t="shared" si="8"/>
        <v>0</v>
      </c>
      <c r="S17" s="10">
        <f t="shared" si="9"/>
        <v>0</v>
      </c>
      <c r="T17" s="15">
        <v>31.7767741935484</v>
      </c>
      <c r="U17" s="15">
        <f t="shared" si="13"/>
        <v>-903.648883847005</v>
      </c>
      <c r="V17" s="15">
        <f t="shared" si="13"/>
        <v>-602.2895952606456</v>
      </c>
      <c r="W17" s="15">
        <f t="shared" si="10"/>
        <v>-56.80325364055301</v>
      </c>
      <c r="X17" s="15">
        <f t="shared" si="10"/>
        <v>-55.88475354838712</v>
      </c>
    </row>
    <row r="18" spans="1:24" ht="12.75">
      <c r="A18" s="4">
        <v>0.3125</v>
      </c>
      <c r="B18" s="7">
        <v>-30.798481999999996</v>
      </c>
      <c r="C18" s="7">
        <v>-22.112717</v>
      </c>
      <c r="D18" s="7">
        <v>-1.384</v>
      </c>
      <c r="E18" s="7">
        <v>-0.943</v>
      </c>
      <c r="F18" s="6">
        <v>0.3</v>
      </c>
      <c r="G18" s="7">
        <v>-1.3571428571428572</v>
      </c>
      <c r="H18" s="9">
        <f t="shared" si="0"/>
        <v>1.0132195754694293</v>
      </c>
      <c r="I18" s="9">
        <f t="shared" si="1"/>
        <v>1.0429617038919279</v>
      </c>
      <c r="J18" s="9">
        <f t="shared" si="2"/>
        <v>1.2941783649876135</v>
      </c>
      <c r="K18" s="9">
        <f t="shared" si="3"/>
        <v>2.007423117709438</v>
      </c>
      <c r="L18" s="9">
        <f t="shared" si="4"/>
        <v>-31.20562485714286</v>
      </c>
      <c r="M18" s="9">
        <f t="shared" si="5"/>
        <v>-23.062717</v>
      </c>
      <c r="N18" s="9">
        <f t="shared" si="6"/>
        <v>-1.791142857142857</v>
      </c>
      <c r="O18" s="9">
        <f t="shared" si="7"/>
        <v>-1.8929999999999998</v>
      </c>
      <c r="P18" s="6">
        <f t="shared" si="11"/>
        <v>-54.26834185714286</v>
      </c>
      <c r="Q18" s="6">
        <f t="shared" si="12"/>
        <v>-3.6841428571428567</v>
      </c>
      <c r="R18" s="10">
        <f t="shared" si="8"/>
        <v>0</v>
      </c>
      <c r="S18" s="10">
        <f t="shared" si="9"/>
        <v>0</v>
      </c>
      <c r="T18" s="15">
        <v>35.7745161290323</v>
      </c>
      <c r="U18" s="15">
        <f t="shared" si="13"/>
        <v>-1116.3661297683884</v>
      </c>
      <c r="V18" s="15">
        <f t="shared" si="13"/>
        <v>-825.0575412958074</v>
      </c>
      <c r="W18" s="15">
        <f t="shared" si="10"/>
        <v>-64.07726903225813</v>
      </c>
      <c r="X18" s="15">
        <f t="shared" si="10"/>
        <v>-67.72115903225814</v>
      </c>
    </row>
    <row r="19" spans="1:24" ht="12.75">
      <c r="A19" s="4">
        <v>0.3333333333333333</v>
      </c>
      <c r="B19" s="7">
        <v>-34.3639</v>
      </c>
      <c r="C19" s="7">
        <v>-25.765926</v>
      </c>
      <c r="D19" s="7">
        <v>-1.39</v>
      </c>
      <c r="E19" s="7">
        <v>-0.721</v>
      </c>
      <c r="F19" s="6">
        <v>0.3</v>
      </c>
      <c r="G19" s="7">
        <v>-1.8333333333333333</v>
      </c>
      <c r="H19" s="9">
        <f t="shared" si="0"/>
        <v>1.0160051682143179</v>
      </c>
      <c r="I19" s="9">
        <f t="shared" si="1"/>
        <v>1.0498073825615013</v>
      </c>
      <c r="J19" s="9">
        <f t="shared" si="2"/>
        <v>1.39568345323741</v>
      </c>
      <c r="K19" s="9">
        <f t="shared" si="3"/>
        <v>2.779935275080906</v>
      </c>
      <c r="L19" s="9">
        <f t="shared" si="4"/>
        <v>-34.9139</v>
      </c>
      <c r="M19" s="9">
        <f t="shared" si="5"/>
        <v>-27.04925933333333</v>
      </c>
      <c r="N19" s="9">
        <f t="shared" si="6"/>
        <v>-1.94</v>
      </c>
      <c r="O19" s="9">
        <f t="shared" si="7"/>
        <v>-2.0043333333333333</v>
      </c>
      <c r="P19" s="6">
        <f t="shared" si="11"/>
        <v>-61.96315933333333</v>
      </c>
      <c r="Q19" s="6">
        <f t="shared" si="12"/>
        <v>-3.9443333333333332</v>
      </c>
      <c r="R19" s="10">
        <f t="shared" si="8"/>
        <v>0</v>
      </c>
      <c r="S19" s="10">
        <f t="shared" si="9"/>
        <v>0</v>
      </c>
      <c r="T19" s="15">
        <v>38.0664516129032</v>
      </c>
      <c r="U19" s="15">
        <f t="shared" si="13"/>
        <v>-1329.048284967741</v>
      </c>
      <c r="V19" s="15">
        <f t="shared" si="13"/>
        <v>-1029.6693215772036</v>
      </c>
      <c r="W19" s="15">
        <f aca="true" t="shared" si="14" ref="W19:W50">N19*$T19</f>
        <v>-73.8489161290322</v>
      </c>
      <c r="X19" s="15">
        <f aca="true" t="shared" si="15" ref="X19:X50">O19*$T19</f>
        <v>-76.29785784946232</v>
      </c>
    </row>
    <row r="20" spans="1:24" ht="12.75">
      <c r="A20" s="5" t="s">
        <v>6</v>
      </c>
      <c r="B20" s="7">
        <v>-36.603729</v>
      </c>
      <c r="C20" s="7">
        <v>-30.469538000000007</v>
      </c>
      <c r="D20" s="7">
        <v>-1.39</v>
      </c>
      <c r="E20" s="7">
        <v>-0.911</v>
      </c>
      <c r="F20" s="6">
        <v>0.3</v>
      </c>
      <c r="G20" s="7">
        <v>-1.4761904761904763</v>
      </c>
      <c r="H20" s="9">
        <f t="shared" si="0"/>
        <v>1.0120986892580575</v>
      </c>
      <c r="I20" s="9">
        <f t="shared" si="1"/>
        <v>1.03391365282051</v>
      </c>
      <c r="J20" s="9">
        <f t="shared" si="2"/>
        <v>1.3186022610483041</v>
      </c>
      <c r="K20" s="9">
        <f t="shared" si="3"/>
        <v>2.1342846688620565</v>
      </c>
      <c r="L20" s="9">
        <f t="shared" si="4"/>
        <v>-37.046586142857144</v>
      </c>
      <c r="M20" s="9">
        <f t="shared" si="5"/>
        <v>-31.502871333333342</v>
      </c>
      <c r="N20" s="9">
        <f t="shared" si="6"/>
        <v>-1.8328571428571425</v>
      </c>
      <c r="O20" s="9">
        <f t="shared" si="7"/>
        <v>-1.9443333333333335</v>
      </c>
      <c r="P20" s="6">
        <f t="shared" si="11"/>
        <v>-68.54945747619048</v>
      </c>
      <c r="Q20" s="6">
        <f t="shared" si="12"/>
        <v>-3.777190476190476</v>
      </c>
      <c r="R20" s="10">
        <f t="shared" si="8"/>
        <v>0</v>
      </c>
      <c r="S20" s="10">
        <f t="shared" si="9"/>
        <v>0</v>
      </c>
      <c r="T20" s="15">
        <v>38.5374193548387</v>
      </c>
      <c r="U20" s="15">
        <f t="shared" si="13"/>
        <v>-1427.679825852442</v>
      </c>
      <c r="V20" s="15">
        <f t="shared" si="13"/>
        <v>-1214.0393634541936</v>
      </c>
      <c r="W20" s="15">
        <f t="shared" si="14"/>
        <v>-70.6335843317972</v>
      </c>
      <c r="X20" s="15">
        <f t="shared" si="15"/>
        <v>-74.92958903225805</v>
      </c>
    </row>
    <row r="21" spans="1:24" ht="12.75">
      <c r="A21" s="5" t="s">
        <v>7</v>
      </c>
      <c r="B21" s="7">
        <v>-38.191704</v>
      </c>
      <c r="C21" s="7">
        <v>-34.88494100000001</v>
      </c>
      <c r="D21" s="7">
        <v>-1.39</v>
      </c>
      <c r="E21" s="7">
        <v>-1.092</v>
      </c>
      <c r="F21" s="6">
        <v>0.3</v>
      </c>
      <c r="G21" s="7">
        <v>-1.3928571428571428</v>
      </c>
      <c r="H21" s="9">
        <f t="shared" si="0"/>
        <v>1.0109410447582319</v>
      </c>
      <c r="I21" s="9">
        <f t="shared" si="1"/>
        <v>1.0279490224736227</v>
      </c>
      <c r="J21" s="9">
        <f t="shared" si="2"/>
        <v>1.3006166495375129</v>
      </c>
      <c r="K21" s="9">
        <f t="shared" si="3"/>
        <v>1.8928571428571428</v>
      </c>
      <c r="L21" s="9">
        <f t="shared" si="4"/>
        <v>-38.609561142857146</v>
      </c>
      <c r="M21" s="9">
        <f t="shared" si="5"/>
        <v>-35.85994100000001</v>
      </c>
      <c r="N21" s="9">
        <f t="shared" si="6"/>
        <v>-1.8078571428571428</v>
      </c>
      <c r="O21" s="9">
        <f t="shared" si="7"/>
        <v>-2.067</v>
      </c>
      <c r="P21" s="6">
        <f t="shared" si="11"/>
        <v>-74.46950214285715</v>
      </c>
      <c r="Q21" s="6">
        <f t="shared" si="12"/>
        <v>-3.874857142857143</v>
      </c>
      <c r="R21" s="10">
        <f t="shared" si="8"/>
        <v>0</v>
      </c>
      <c r="S21" s="10">
        <f t="shared" si="9"/>
        <v>0</v>
      </c>
      <c r="T21" s="15">
        <v>42.4006451612903</v>
      </c>
      <c r="U21" s="15">
        <f t="shared" si="13"/>
        <v>-1637.0703018514278</v>
      </c>
      <c r="V21" s="15">
        <f t="shared" si="13"/>
        <v>-1520.4846338458062</v>
      </c>
      <c r="W21" s="15">
        <f t="shared" si="14"/>
        <v>-76.65430921658982</v>
      </c>
      <c r="X21" s="15">
        <f t="shared" si="15"/>
        <v>-87.64213354838705</v>
      </c>
    </row>
    <row r="22" spans="1:24" ht="12.75">
      <c r="A22" s="5" t="s">
        <v>13</v>
      </c>
      <c r="B22" s="7">
        <v>-38.899590999999994</v>
      </c>
      <c r="C22" s="7">
        <v>-36.91297099999999</v>
      </c>
      <c r="D22" s="7">
        <v>-1.39</v>
      </c>
      <c r="E22" s="7">
        <v>-1.178</v>
      </c>
      <c r="F22" s="6">
        <v>0.3</v>
      </c>
      <c r="G22" s="7">
        <v>-1.4047619047619047</v>
      </c>
      <c r="H22" s="9">
        <f t="shared" si="0"/>
        <v>1.0108337532759295</v>
      </c>
      <c r="I22" s="9">
        <f t="shared" si="1"/>
        <v>1.0266392356587426</v>
      </c>
      <c r="J22" s="9">
        <f t="shared" si="2"/>
        <v>1.303186022610483</v>
      </c>
      <c r="K22" s="9">
        <f t="shared" si="3"/>
        <v>1.8347481607243916</v>
      </c>
      <c r="L22" s="9">
        <f t="shared" si="4"/>
        <v>-39.321019571428565</v>
      </c>
      <c r="M22" s="9">
        <f t="shared" si="5"/>
        <v>-37.896304333333326</v>
      </c>
      <c r="N22" s="9">
        <f t="shared" si="6"/>
        <v>-1.8114285714285712</v>
      </c>
      <c r="O22" s="9">
        <f t="shared" si="7"/>
        <v>-2.1613333333333333</v>
      </c>
      <c r="P22" s="6">
        <f t="shared" si="11"/>
        <v>-77.21732390476188</v>
      </c>
      <c r="Q22" s="6">
        <f t="shared" si="12"/>
        <v>-3.9727619047619047</v>
      </c>
      <c r="R22" s="10">
        <f t="shared" si="8"/>
        <v>0</v>
      </c>
      <c r="S22" s="10">
        <f t="shared" si="9"/>
        <v>0</v>
      </c>
      <c r="T22" s="15">
        <v>43.6345161290323</v>
      </c>
      <c r="U22" s="15">
        <f t="shared" si="13"/>
        <v>-1715.7536626994945</v>
      </c>
      <c r="V22" s="15">
        <f t="shared" si="13"/>
        <v>-1653.5869026635496</v>
      </c>
      <c r="W22" s="15">
        <f t="shared" si="14"/>
        <v>-79.04080921658992</v>
      </c>
      <c r="X22" s="15">
        <f t="shared" si="15"/>
        <v>-94.30873419354847</v>
      </c>
    </row>
    <row r="23" spans="1:24" ht="12.75">
      <c r="A23" s="4">
        <v>0.4166666666666667</v>
      </c>
      <c r="B23" s="7">
        <v>-38.758542999999996</v>
      </c>
      <c r="C23" s="7">
        <v>-37.654154000000005</v>
      </c>
      <c r="D23" s="7">
        <v>-1.39</v>
      </c>
      <c r="E23" s="7">
        <v>-1.234</v>
      </c>
      <c r="F23" s="6">
        <v>0.3</v>
      </c>
      <c r="G23" s="7">
        <v>-1.4166666666666667</v>
      </c>
      <c r="H23" s="9">
        <f t="shared" si="0"/>
        <v>1.0109653244705301</v>
      </c>
      <c r="I23" s="9">
        <f t="shared" si="1"/>
        <v>1.0263361823682633</v>
      </c>
      <c r="J23" s="9">
        <f t="shared" si="2"/>
        <v>1.3057553956834533</v>
      </c>
      <c r="K23" s="9">
        <f t="shared" si="3"/>
        <v>1.803619665045921</v>
      </c>
      <c r="L23" s="9">
        <f t="shared" si="4"/>
        <v>-39.183542999999986</v>
      </c>
      <c r="M23" s="9">
        <f t="shared" si="5"/>
        <v>-38.64582066666668</v>
      </c>
      <c r="N23" s="9">
        <f t="shared" si="6"/>
        <v>-1.815</v>
      </c>
      <c r="O23" s="9">
        <f t="shared" si="7"/>
        <v>-2.2256666666666667</v>
      </c>
      <c r="P23" s="6">
        <f t="shared" si="11"/>
        <v>-77.82936366666667</v>
      </c>
      <c r="Q23" s="6">
        <f t="shared" si="12"/>
        <v>-4.040666666666667</v>
      </c>
      <c r="R23" s="10">
        <f t="shared" si="8"/>
        <v>0</v>
      </c>
      <c r="S23" s="10">
        <f t="shared" si="9"/>
        <v>0</v>
      </c>
      <c r="T23" s="15">
        <v>43.2316129032258</v>
      </c>
      <c r="U23" s="15">
        <f t="shared" si="13"/>
        <v>-1693.9677631529025</v>
      </c>
      <c r="V23" s="15">
        <f t="shared" si="13"/>
        <v>-1670.7211593888176</v>
      </c>
      <c r="W23" s="15">
        <f t="shared" si="14"/>
        <v>-78.46537741935482</v>
      </c>
      <c r="X23" s="15">
        <f t="shared" si="15"/>
        <v>-96.21915978494623</v>
      </c>
    </row>
    <row r="24" spans="1:24" ht="12.75">
      <c r="A24" s="4">
        <v>0.4375</v>
      </c>
      <c r="B24" s="7">
        <v>-39.29126</v>
      </c>
      <c r="C24" s="7">
        <v>-38.525315</v>
      </c>
      <c r="D24" s="7">
        <v>-1.39</v>
      </c>
      <c r="E24" s="7">
        <v>-1.261</v>
      </c>
      <c r="F24" s="6">
        <v>0.3</v>
      </c>
      <c r="G24" s="7">
        <v>-1.4285714285714286</v>
      </c>
      <c r="H24" s="9">
        <f t="shared" si="0"/>
        <v>1.0109075511595054</v>
      </c>
      <c r="I24" s="9">
        <f t="shared" si="1"/>
        <v>1.0259569584310992</v>
      </c>
      <c r="J24" s="9">
        <f t="shared" si="2"/>
        <v>1.3083247687564235</v>
      </c>
      <c r="K24" s="9">
        <f t="shared" si="3"/>
        <v>1.793021411578113</v>
      </c>
      <c r="L24" s="9">
        <f t="shared" si="4"/>
        <v>-39.719831428571425</v>
      </c>
      <c r="M24" s="9">
        <f t="shared" si="5"/>
        <v>-39.525315000000006</v>
      </c>
      <c r="N24" s="9">
        <f t="shared" si="6"/>
        <v>-1.8185714285714285</v>
      </c>
      <c r="O24" s="9">
        <f t="shared" si="7"/>
        <v>-2.261</v>
      </c>
      <c r="P24" s="6">
        <f t="shared" si="11"/>
        <v>-79.24514642857143</v>
      </c>
      <c r="Q24" s="6">
        <f t="shared" si="12"/>
        <v>-4.079571428571429</v>
      </c>
      <c r="R24" s="10">
        <f t="shared" si="8"/>
        <v>0</v>
      </c>
      <c r="S24" s="10">
        <f t="shared" si="9"/>
        <v>0</v>
      </c>
      <c r="T24" s="15">
        <v>44.8548387096774</v>
      </c>
      <c r="U24" s="15">
        <f t="shared" si="13"/>
        <v>-1781.6266323041466</v>
      </c>
      <c r="V24" s="15">
        <f t="shared" si="13"/>
        <v>-1772.901629274193</v>
      </c>
      <c r="W24" s="15">
        <f t="shared" si="14"/>
        <v>-81.57172811059904</v>
      </c>
      <c r="X24" s="15">
        <f t="shared" si="15"/>
        <v>-101.41679032258061</v>
      </c>
    </row>
    <row r="25" spans="1:24" ht="12.75">
      <c r="A25" s="5" t="s">
        <v>8</v>
      </c>
      <c r="B25" s="7">
        <v>-39.40494199999999</v>
      </c>
      <c r="C25" s="7">
        <v>-38.745014</v>
      </c>
      <c r="D25" s="7">
        <v>-1.39</v>
      </c>
      <c r="E25" s="7">
        <v>-1.268</v>
      </c>
      <c r="F25" s="6">
        <v>0.3</v>
      </c>
      <c r="G25" s="7">
        <v>-1.4404761904761905</v>
      </c>
      <c r="H25" s="9">
        <f t="shared" si="0"/>
        <v>1.0109667172493961</v>
      </c>
      <c r="I25" s="9">
        <f t="shared" si="1"/>
        <v>1.026024854019496</v>
      </c>
      <c r="J25" s="9">
        <f t="shared" si="2"/>
        <v>1.3108941418293936</v>
      </c>
      <c r="K25" s="9">
        <f t="shared" si="3"/>
        <v>1.7952155625657205</v>
      </c>
      <c r="L25" s="9">
        <f t="shared" si="4"/>
        <v>-39.83708485714285</v>
      </c>
      <c r="M25" s="9">
        <f t="shared" si="5"/>
        <v>-39.75334733333333</v>
      </c>
      <c r="N25" s="9">
        <f t="shared" si="6"/>
        <v>-1.8221428571428568</v>
      </c>
      <c r="O25" s="9">
        <f t="shared" si="7"/>
        <v>-2.2763333333333335</v>
      </c>
      <c r="P25" s="6">
        <f t="shared" si="11"/>
        <v>-79.59043219047618</v>
      </c>
      <c r="Q25" s="6">
        <f t="shared" si="12"/>
        <v>-4.09847619047619</v>
      </c>
      <c r="R25" s="10">
        <f t="shared" si="8"/>
        <v>0</v>
      </c>
      <c r="S25" s="10">
        <f t="shared" si="9"/>
        <v>0</v>
      </c>
      <c r="T25" s="15">
        <v>45.3054838709677</v>
      </c>
      <c r="U25" s="15">
        <f t="shared" si="13"/>
        <v>-1804.8384054616567</v>
      </c>
      <c r="V25" s="15">
        <f t="shared" si="13"/>
        <v>-1801.04463642731</v>
      </c>
      <c r="W25" s="15">
        <f t="shared" si="14"/>
        <v>-82.5530638248847</v>
      </c>
      <c r="X25" s="15">
        <f t="shared" si="15"/>
        <v>-103.13038311827948</v>
      </c>
    </row>
    <row r="26" spans="1:24" ht="12.75">
      <c r="A26" s="4">
        <v>0.4791666666666667</v>
      </c>
      <c r="B26" s="7">
        <v>-38.912812</v>
      </c>
      <c r="C26" s="7">
        <v>-38.629456000000005</v>
      </c>
      <c r="D26" s="7">
        <v>-1.39</v>
      </c>
      <c r="E26" s="7">
        <v>-1.279</v>
      </c>
      <c r="F26" s="6">
        <v>0.3</v>
      </c>
      <c r="G26" s="7">
        <v>-1.4523809523809523</v>
      </c>
      <c r="H26" s="9">
        <f t="shared" si="0"/>
        <v>1.0111971935031137</v>
      </c>
      <c r="I26" s="9">
        <f t="shared" si="1"/>
        <v>1.0263184308540785</v>
      </c>
      <c r="J26" s="9">
        <f t="shared" si="2"/>
        <v>1.313463514902364</v>
      </c>
      <c r="K26" s="9">
        <f t="shared" si="3"/>
        <v>1.794891842585353</v>
      </c>
      <c r="L26" s="9">
        <f t="shared" si="4"/>
        <v>-39.348526285714286</v>
      </c>
      <c r="M26" s="9">
        <f t="shared" si="5"/>
        <v>-39.64612266666667</v>
      </c>
      <c r="N26" s="9">
        <f t="shared" si="6"/>
        <v>-1.8257142857142856</v>
      </c>
      <c r="O26" s="9">
        <f t="shared" si="7"/>
        <v>-2.2956666666666665</v>
      </c>
      <c r="P26" s="6">
        <f t="shared" si="11"/>
        <v>-78.99464895238096</v>
      </c>
      <c r="Q26" s="6">
        <f t="shared" si="12"/>
        <v>-4.121380952380952</v>
      </c>
      <c r="R26" s="10">
        <f t="shared" si="8"/>
        <v>0</v>
      </c>
      <c r="S26" s="10">
        <f t="shared" si="9"/>
        <v>0</v>
      </c>
      <c r="T26" s="15">
        <v>47.1825806451613</v>
      </c>
      <c r="U26" s="15">
        <f t="shared" si="13"/>
        <v>-1856.5650147439635</v>
      </c>
      <c r="V26" s="15">
        <f t="shared" si="13"/>
        <v>-1870.6063799879576</v>
      </c>
      <c r="W26" s="15">
        <f t="shared" si="14"/>
        <v>-86.14191152073734</v>
      </c>
      <c r="X26" s="15">
        <f t="shared" si="15"/>
        <v>-108.31547763440862</v>
      </c>
    </row>
    <row r="27" spans="1:24" ht="12.75">
      <c r="A27" s="4">
        <v>0.5</v>
      </c>
      <c r="B27" s="7">
        <v>-38.83454700000001</v>
      </c>
      <c r="C27" s="7">
        <v>-38.243989</v>
      </c>
      <c r="D27" s="7">
        <v>-1.39</v>
      </c>
      <c r="E27" s="7">
        <v>-1.267</v>
      </c>
      <c r="F27" s="6">
        <v>0.3</v>
      </c>
      <c r="G27" s="7">
        <v>-1.4642857142857142</v>
      </c>
      <c r="H27" s="9">
        <f t="shared" si="0"/>
        <v>1.0113117249516446</v>
      </c>
      <c r="I27" s="9">
        <f t="shared" si="1"/>
        <v>1.026801597500721</v>
      </c>
      <c r="J27" s="9">
        <f t="shared" si="2"/>
        <v>1.316032887975334</v>
      </c>
      <c r="K27" s="9">
        <f t="shared" si="3"/>
        <v>1.808997632202052</v>
      </c>
      <c r="L27" s="9">
        <f t="shared" si="4"/>
        <v>-39.273832714285724</v>
      </c>
      <c r="M27" s="9">
        <f t="shared" si="5"/>
        <v>-39.268989</v>
      </c>
      <c r="N27" s="9">
        <f t="shared" si="6"/>
        <v>-1.8292857142857142</v>
      </c>
      <c r="O27" s="9">
        <f t="shared" si="7"/>
        <v>-2.292</v>
      </c>
      <c r="P27" s="6">
        <f t="shared" si="11"/>
        <v>-78.54282171428572</v>
      </c>
      <c r="Q27" s="6">
        <f t="shared" si="12"/>
        <v>-4.1212857142857136</v>
      </c>
      <c r="R27" s="10">
        <f t="shared" si="8"/>
        <v>0</v>
      </c>
      <c r="S27" s="10">
        <f t="shared" si="9"/>
        <v>0</v>
      </c>
      <c r="T27" s="15">
        <v>49.3916129032258</v>
      </c>
      <c r="U27" s="15">
        <f t="shared" si="13"/>
        <v>-1939.7979426500463</v>
      </c>
      <c r="V27" s="15">
        <f t="shared" si="13"/>
        <v>-1939.5587037890318</v>
      </c>
      <c r="W27" s="15">
        <f t="shared" si="14"/>
        <v>-90.35137188940091</v>
      </c>
      <c r="X27" s="15">
        <f t="shared" si="15"/>
        <v>-113.20557677419352</v>
      </c>
    </row>
    <row r="28" spans="1:24" ht="12.75">
      <c r="A28" s="4">
        <v>0.5208333333333334</v>
      </c>
      <c r="B28" s="7">
        <v>-38.512896999999995</v>
      </c>
      <c r="C28" s="7">
        <v>-37.254653000000005</v>
      </c>
      <c r="D28" s="7">
        <v>-1.39</v>
      </c>
      <c r="E28" s="7">
        <v>-1.262</v>
      </c>
      <c r="F28" s="6">
        <v>0.3</v>
      </c>
      <c r="G28" s="7">
        <v>-1.4761904761904763</v>
      </c>
      <c r="H28" s="9">
        <f t="shared" si="0"/>
        <v>1.0114989309388267</v>
      </c>
      <c r="I28" s="9">
        <f t="shared" si="1"/>
        <v>1.0277370274615987</v>
      </c>
      <c r="J28" s="9">
        <f t="shared" si="2"/>
        <v>1.3186022610483041</v>
      </c>
      <c r="K28" s="9">
        <f t="shared" si="3"/>
        <v>1.8188061278394085</v>
      </c>
      <c r="L28" s="9">
        <f t="shared" si="4"/>
        <v>-38.95575414285714</v>
      </c>
      <c r="M28" s="9">
        <f t="shared" si="5"/>
        <v>-38.287986333333336</v>
      </c>
      <c r="N28" s="9">
        <f t="shared" si="6"/>
        <v>-1.8328571428571425</v>
      </c>
      <c r="O28" s="9">
        <f t="shared" si="7"/>
        <v>-2.2953333333333337</v>
      </c>
      <c r="P28" s="6">
        <f t="shared" si="11"/>
        <v>-77.24374047619048</v>
      </c>
      <c r="Q28" s="6">
        <f t="shared" si="12"/>
        <v>-4.128190476190476</v>
      </c>
      <c r="R28" s="10">
        <f t="shared" si="8"/>
        <v>0</v>
      </c>
      <c r="S28" s="10">
        <f t="shared" si="9"/>
        <v>0</v>
      </c>
      <c r="T28" s="15">
        <v>46.3164516129032</v>
      </c>
      <c r="U28" s="15">
        <f t="shared" si="13"/>
        <v>-1804.2923018017962</v>
      </c>
      <c r="V28" s="15">
        <f t="shared" si="13"/>
        <v>-1773.3636663633324</v>
      </c>
      <c r="W28" s="15">
        <f t="shared" si="14"/>
        <v>-84.89143917050686</v>
      </c>
      <c r="X28" s="15">
        <f t="shared" si="15"/>
        <v>-106.31169526881716</v>
      </c>
    </row>
    <row r="29" spans="1:24" ht="12.75">
      <c r="A29" s="4">
        <v>0.5416666666666666</v>
      </c>
      <c r="B29" s="7">
        <v>-37.622732</v>
      </c>
      <c r="C29" s="7">
        <v>-35.856523</v>
      </c>
      <c r="D29" s="7">
        <v>-1.39</v>
      </c>
      <c r="E29" s="7">
        <v>-1.201</v>
      </c>
      <c r="F29" s="6">
        <v>0.3</v>
      </c>
      <c r="G29" s="7">
        <v>-1.4880952380952381</v>
      </c>
      <c r="H29" s="9">
        <f t="shared" si="0"/>
        <v>1.0118659264677687</v>
      </c>
      <c r="I29" s="9">
        <f t="shared" si="1"/>
        <v>1.029050967007221</v>
      </c>
      <c r="J29" s="9">
        <f t="shared" si="2"/>
        <v>1.3211716341212745</v>
      </c>
      <c r="K29" s="9">
        <f t="shared" si="3"/>
        <v>1.867332778240355</v>
      </c>
      <c r="L29" s="9">
        <f t="shared" si="4"/>
        <v>-38.06916057142857</v>
      </c>
      <c r="M29" s="9">
        <f t="shared" si="5"/>
        <v>-36.89818966666666</v>
      </c>
      <c r="N29" s="9">
        <f t="shared" si="6"/>
        <v>-1.8364285714285713</v>
      </c>
      <c r="O29" s="9">
        <f t="shared" si="7"/>
        <v>-2.2426666666666666</v>
      </c>
      <c r="P29" s="6">
        <f t="shared" si="11"/>
        <v>-74.96735023809524</v>
      </c>
      <c r="Q29" s="6">
        <f t="shared" si="12"/>
        <v>-4.079095238095238</v>
      </c>
      <c r="R29" s="10">
        <f t="shared" si="8"/>
        <v>0</v>
      </c>
      <c r="S29" s="10">
        <f t="shared" si="9"/>
        <v>0</v>
      </c>
      <c r="T29" s="15">
        <v>43.1303225806452</v>
      </c>
      <c r="U29" s="15">
        <f t="shared" si="13"/>
        <v>-1641.9351758200935</v>
      </c>
      <c r="V29" s="15">
        <f t="shared" si="13"/>
        <v>-1591.4308229651624</v>
      </c>
      <c r="W29" s="15">
        <f t="shared" si="14"/>
        <v>-79.20575668202771</v>
      </c>
      <c r="X29" s="15">
        <f t="shared" si="15"/>
        <v>-96.72693677419363</v>
      </c>
    </row>
    <row r="30" spans="1:24" ht="12.75">
      <c r="A30" s="4">
        <v>0.5625</v>
      </c>
      <c r="B30" s="7">
        <v>-36.903537</v>
      </c>
      <c r="C30" s="7">
        <v>-35.762018999999995</v>
      </c>
      <c r="D30" s="7">
        <v>-1.39</v>
      </c>
      <c r="E30" s="7">
        <v>-1.176</v>
      </c>
      <c r="F30" s="6">
        <v>0.3</v>
      </c>
      <c r="G30" s="7">
        <v>-1.5</v>
      </c>
      <c r="H30" s="9">
        <f t="shared" si="0"/>
        <v>1.0121939531162014</v>
      </c>
      <c r="I30" s="9">
        <f t="shared" si="1"/>
        <v>1.029360758406845</v>
      </c>
      <c r="J30" s="9">
        <f t="shared" si="2"/>
        <v>1.3237410071942446</v>
      </c>
      <c r="K30" s="9">
        <f t="shared" si="3"/>
        <v>1.892857142857143</v>
      </c>
      <c r="L30" s="9">
        <f t="shared" si="4"/>
        <v>-37.353537</v>
      </c>
      <c r="M30" s="9">
        <f t="shared" si="5"/>
        <v>-36.81201899999999</v>
      </c>
      <c r="N30" s="9">
        <f t="shared" si="6"/>
        <v>-1.8399999999999999</v>
      </c>
      <c r="O30" s="9">
        <f t="shared" si="7"/>
        <v>-2.226</v>
      </c>
      <c r="P30" s="6">
        <f t="shared" si="11"/>
        <v>-74.165556</v>
      </c>
      <c r="Q30" s="6">
        <f t="shared" si="12"/>
        <v>-4.066</v>
      </c>
      <c r="R30" s="10">
        <f t="shared" si="8"/>
        <v>0</v>
      </c>
      <c r="S30" s="10">
        <f t="shared" si="9"/>
        <v>0</v>
      </c>
      <c r="T30" s="15">
        <v>41.1425806451613</v>
      </c>
      <c r="U30" s="15">
        <f t="shared" si="13"/>
        <v>-1536.8209084045168</v>
      </c>
      <c r="V30" s="15">
        <f t="shared" si="13"/>
        <v>-1514.54146041871</v>
      </c>
      <c r="W30" s="15">
        <f t="shared" si="14"/>
        <v>-75.70234838709679</v>
      </c>
      <c r="X30" s="15">
        <f t="shared" si="15"/>
        <v>-91.58338451612906</v>
      </c>
    </row>
    <row r="31" spans="1:24" ht="12.75">
      <c r="A31" s="4">
        <v>0.5833333333333334</v>
      </c>
      <c r="B31" s="7">
        <v>-37.003280000000004</v>
      </c>
      <c r="C31" s="7">
        <v>-35.131457</v>
      </c>
      <c r="D31" s="7">
        <v>-1.39</v>
      </c>
      <c r="E31" s="7">
        <v>-1.214</v>
      </c>
      <c r="F31" s="6">
        <v>0.3</v>
      </c>
      <c r="G31" s="7">
        <v>-1.5119047619047619</v>
      </c>
      <c r="H31" s="9">
        <f t="shared" si="0"/>
        <v>1.012257600638955</v>
      </c>
      <c r="I31" s="9">
        <f t="shared" si="1"/>
        <v>1.0301249485136164</v>
      </c>
      <c r="J31" s="9">
        <f t="shared" si="2"/>
        <v>1.3263103802672147</v>
      </c>
      <c r="K31" s="9">
        <f t="shared" si="3"/>
        <v>1.8717737506864358</v>
      </c>
      <c r="L31" s="9">
        <f t="shared" si="4"/>
        <v>-37.45685142857143</v>
      </c>
      <c r="M31" s="9">
        <f t="shared" si="5"/>
        <v>-36.18979033333333</v>
      </c>
      <c r="N31" s="9">
        <f t="shared" si="6"/>
        <v>-1.8435714285714284</v>
      </c>
      <c r="O31" s="9">
        <f t="shared" si="7"/>
        <v>-2.272333333333333</v>
      </c>
      <c r="P31" s="6">
        <f t="shared" si="11"/>
        <v>-73.64664176190476</v>
      </c>
      <c r="Q31" s="6">
        <f t="shared" si="12"/>
        <v>-4.115904761904762</v>
      </c>
      <c r="R31" s="10">
        <f t="shared" si="8"/>
        <v>0</v>
      </c>
      <c r="S31" s="10">
        <f t="shared" si="9"/>
        <v>0</v>
      </c>
      <c r="T31" s="15">
        <v>41.4261290322581</v>
      </c>
      <c r="U31" s="15">
        <f t="shared" si="13"/>
        <v>-1551.6923604221215</v>
      </c>
      <c r="V31" s="15">
        <f t="shared" si="13"/>
        <v>-1499.2029239990334</v>
      </c>
      <c r="W31" s="15">
        <f t="shared" si="14"/>
        <v>-76.37202788018439</v>
      </c>
      <c r="X31" s="15">
        <f t="shared" si="15"/>
        <v>-94.13397387096782</v>
      </c>
    </row>
    <row r="32" spans="1:24" ht="12.75">
      <c r="A32" s="4">
        <v>0.6041666666666666</v>
      </c>
      <c r="B32" s="7">
        <v>-36.819844</v>
      </c>
      <c r="C32" s="7">
        <v>-34.456315000000004</v>
      </c>
      <c r="D32" s="7">
        <v>-1.39</v>
      </c>
      <c r="E32" s="7">
        <v>-1.222</v>
      </c>
      <c r="F32" s="6">
        <v>0.3</v>
      </c>
      <c r="G32" s="7">
        <v>-1.5238095238095237</v>
      </c>
      <c r="H32" s="9">
        <f t="shared" si="0"/>
        <v>1.0124156652359215</v>
      </c>
      <c r="I32" s="9">
        <f t="shared" si="1"/>
        <v>1.0309570732292952</v>
      </c>
      <c r="J32" s="9">
        <f t="shared" si="2"/>
        <v>1.328879753340185</v>
      </c>
      <c r="K32" s="9">
        <f t="shared" si="3"/>
        <v>1.8728859792689578</v>
      </c>
      <c r="L32" s="9">
        <f t="shared" si="4"/>
        <v>-37.27698685714286</v>
      </c>
      <c r="M32" s="9">
        <f t="shared" si="5"/>
        <v>-35.52298166666667</v>
      </c>
      <c r="N32" s="9">
        <f t="shared" si="6"/>
        <v>-1.847142857142857</v>
      </c>
      <c r="O32" s="9">
        <f t="shared" si="7"/>
        <v>-2.2886666666666664</v>
      </c>
      <c r="P32" s="6">
        <f t="shared" si="11"/>
        <v>-72.79996852380953</v>
      </c>
      <c r="Q32" s="6">
        <f t="shared" si="12"/>
        <v>-4.135809523809524</v>
      </c>
      <c r="R32" s="10">
        <f t="shared" si="8"/>
        <v>0</v>
      </c>
      <c r="S32" s="10">
        <f t="shared" si="9"/>
        <v>0</v>
      </c>
      <c r="T32" s="15">
        <v>41.1535483870968</v>
      </c>
      <c r="U32" s="15">
        <f t="shared" si="13"/>
        <v>-1534.0802823506</v>
      </c>
      <c r="V32" s="15">
        <f t="shared" si="13"/>
        <v>-1461.8967448731191</v>
      </c>
      <c r="W32" s="15">
        <f t="shared" si="14"/>
        <v>-76.0164829493088</v>
      </c>
      <c r="X32" s="15">
        <f t="shared" si="15"/>
        <v>-94.1867544086022</v>
      </c>
    </row>
    <row r="33" spans="1:24" ht="12.75">
      <c r="A33" s="5" t="s">
        <v>9</v>
      </c>
      <c r="B33" s="7">
        <v>-36.55021</v>
      </c>
      <c r="C33" s="7">
        <v>-34.373065</v>
      </c>
      <c r="D33" s="7">
        <v>-1.39</v>
      </c>
      <c r="E33" s="7">
        <v>-1.205</v>
      </c>
      <c r="F33" s="6">
        <v>0.3</v>
      </c>
      <c r="G33" s="7">
        <v>-1.5357142857142858</v>
      </c>
      <c r="H33" s="9">
        <f t="shared" si="0"/>
        <v>1.012604969594273</v>
      </c>
      <c r="I33" s="9">
        <f t="shared" si="1"/>
        <v>1.0312744877420736</v>
      </c>
      <c r="J33" s="9">
        <f t="shared" si="2"/>
        <v>1.3314491264131552</v>
      </c>
      <c r="K33" s="9">
        <f t="shared" si="3"/>
        <v>1.8921161825726143</v>
      </c>
      <c r="L33" s="9">
        <f t="shared" si="4"/>
        <v>-37.01092428571429</v>
      </c>
      <c r="M33" s="9">
        <f t="shared" si="5"/>
        <v>-35.448065</v>
      </c>
      <c r="N33" s="9">
        <f t="shared" si="6"/>
        <v>-1.8507142857142855</v>
      </c>
      <c r="O33" s="9">
        <f t="shared" si="7"/>
        <v>-2.2800000000000002</v>
      </c>
      <c r="P33" s="6">
        <f t="shared" si="11"/>
        <v>-72.4589892857143</v>
      </c>
      <c r="Q33" s="6">
        <f t="shared" si="12"/>
        <v>-4.130714285714285</v>
      </c>
      <c r="R33" s="10">
        <f t="shared" si="8"/>
        <v>0</v>
      </c>
      <c r="S33" s="10">
        <f t="shared" si="9"/>
        <v>0</v>
      </c>
      <c r="T33" s="15">
        <v>39.8496774193548</v>
      </c>
      <c r="U33" s="15">
        <f t="shared" si="13"/>
        <v>-1474.8733937778788</v>
      </c>
      <c r="V33" s="15">
        <f t="shared" si="13"/>
        <v>-1412.593955390321</v>
      </c>
      <c r="W33" s="15">
        <f t="shared" si="14"/>
        <v>-73.75036728110591</v>
      </c>
      <c r="X33" s="15">
        <f t="shared" si="15"/>
        <v>-90.85726451612895</v>
      </c>
    </row>
    <row r="34" spans="1:24" ht="12.75">
      <c r="A34" s="4">
        <v>0.6458333333333334</v>
      </c>
      <c r="B34" s="7">
        <v>-35.704675</v>
      </c>
      <c r="C34" s="7">
        <v>-34.010235</v>
      </c>
      <c r="D34" s="7">
        <v>-1.39</v>
      </c>
      <c r="E34" s="7">
        <v>-1.191</v>
      </c>
      <c r="F34" s="6">
        <v>0.3</v>
      </c>
      <c r="G34" s="7">
        <v>-1.5476190476190477</v>
      </c>
      <c r="H34" s="9">
        <f t="shared" si="0"/>
        <v>1.013003499241646</v>
      </c>
      <c r="I34" s="9">
        <f t="shared" si="1"/>
        <v>1.031853156361117</v>
      </c>
      <c r="J34" s="9">
        <f t="shared" si="2"/>
        <v>1.3340184994861253</v>
      </c>
      <c r="K34" s="9">
        <f t="shared" si="3"/>
        <v>1.9095997760985166</v>
      </c>
      <c r="L34" s="9">
        <f t="shared" si="4"/>
        <v>-36.16896071428572</v>
      </c>
      <c r="M34" s="9">
        <f t="shared" si="5"/>
        <v>-35.09356833333334</v>
      </c>
      <c r="N34" s="9">
        <f t="shared" si="6"/>
        <v>-1.854285714285714</v>
      </c>
      <c r="O34" s="9">
        <f t="shared" si="7"/>
        <v>-2.2743333333333333</v>
      </c>
      <c r="P34" s="6">
        <f t="shared" si="11"/>
        <v>-71.26252904761905</v>
      </c>
      <c r="Q34" s="6">
        <f t="shared" si="12"/>
        <v>-4.128619047619047</v>
      </c>
      <c r="R34" s="10">
        <f t="shared" si="8"/>
        <v>0</v>
      </c>
      <c r="S34" s="10">
        <f t="shared" si="9"/>
        <v>0</v>
      </c>
      <c r="T34" s="15">
        <v>39.8509677419355</v>
      </c>
      <c r="U34" s="15">
        <f t="shared" si="13"/>
        <v>-1441.3680866843324</v>
      </c>
      <c r="V34" s="15">
        <f t="shared" si="13"/>
        <v>-1398.512659601076</v>
      </c>
      <c r="W34" s="15">
        <f t="shared" si="14"/>
        <v>-73.89508018433182</v>
      </c>
      <c r="X34" s="15">
        <f t="shared" si="15"/>
        <v>-90.6343843010753</v>
      </c>
    </row>
    <row r="35" spans="1:24" ht="12.75">
      <c r="A35" s="4">
        <v>0.6666666666666666</v>
      </c>
      <c r="B35" s="7">
        <v>-34.207206</v>
      </c>
      <c r="C35" s="7">
        <v>-31.828182</v>
      </c>
      <c r="D35" s="7">
        <v>-1.39</v>
      </c>
      <c r="E35" s="7">
        <v>-1.162</v>
      </c>
      <c r="F35" s="6">
        <v>0.3</v>
      </c>
      <c r="G35" s="7">
        <v>-1.5595238095238095</v>
      </c>
      <c r="H35" s="9">
        <f t="shared" si="0"/>
        <v>1.0136771516170349</v>
      </c>
      <c r="I35" s="9">
        <f t="shared" si="1"/>
        <v>1.0342987440082712</v>
      </c>
      <c r="J35" s="9">
        <f t="shared" si="2"/>
        <v>1.3365878725590956</v>
      </c>
      <c r="K35" s="9">
        <f t="shared" si="3"/>
        <v>1.9394721744119336</v>
      </c>
      <c r="L35" s="9">
        <f t="shared" si="4"/>
        <v>-34.67506314285714</v>
      </c>
      <c r="M35" s="9">
        <f t="shared" si="5"/>
        <v>-32.91984866666667</v>
      </c>
      <c r="N35" s="9">
        <f t="shared" si="6"/>
        <v>-1.8578571428571429</v>
      </c>
      <c r="O35" s="9">
        <f t="shared" si="7"/>
        <v>-2.2536666666666667</v>
      </c>
      <c r="P35" s="6">
        <f t="shared" si="11"/>
        <v>-67.59491180952381</v>
      </c>
      <c r="Q35" s="6">
        <f t="shared" si="12"/>
        <v>-4.11152380952381</v>
      </c>
      <c r="R35" s="10">
        <f t="shared" si="8"/>
        <v>0</v>
      </c>
      <c r="S35" s="10">
        <f t="shared" si="9"/>
        <v>0</v>
      </c>
      <c r="T35" s="15">
        <v>40.5183870967742</v>
      </c>
      <c r="U35" s="15">
        <f t="shared" si="13"/>
        <v>-1404.9776310273733</v>
      </c>
      <c r="V35" s="15">
        <f t="shared" si="13"/>
        <v>-1333.859171443226</v>
      </c>
      <c r="W35" s="15">
        <f t="shared" si="14"/>
        <v>-75.27737488479264</v>
      </c>
      <c r="X35" s="15">
        <f t="shared" si="15"/>
        <v>-91.31493838709679</v>
      </c>
    </row>
    <row r="36" spans="1:24" ht="12.75">
      <c r="A36" s="4">
        <v>0.6875</v>
      </c>
      <c r="B36" s="7">
        <v>-32.593348</v>
      </c>
      <c r="C36" s="7">
        <v>-28.655789000000002</v>
      </c>
      <c r="D36" s="7">
        <v>-1.39</v>
      </c>
      <c r="E36" s="7">
        <v>-1.126</v>
      </c>
      <c r="F36" s="6">
        <v>0.3</v>
      </c>
      <c r="G36" s="7">
        <v>-1.5714285714285714</v>
      </c>
      <c r="H36" s="9">
        <f t="shared" si="0"/>
        <v>1.0144639504793607</v>
      </c>
      <c r="I36" s="9">
        <f t="shared" si="1"/>
        <v>1.038386658974911</v>
      </c>
      <c r="J36" s="9">
        <f t="shared" si="2"/>
        <v>1.3391572456320657</v>
      </c>
      <c r="K36" s="9">
        <f t="shared" si="3"/>
        <v>1.976909413854352</v>
      </c>
      <c r="L36" s="9">
        <f t="shared" si="4"/>
        <v>-33.06477657142857</v>
      </c>
      <c r="M36" s="9">
        <f t="shared" si="5"/>
        <v>-29.755789000000004</v>
      </c>
      <c r="N36" s="9">
        <f t="shared" si="6"/>
        <v>-1.8614285714285712</v>
      </c>
      <c r="O36" s="9">
        <f t="shared" si="7"/>
        <v>-2.226</v>
      </c>
      <c r="P36" s="6">
        <f t="shared" si="11"/>
        <v>-62.820565571428574</v>
      </c>
      <c r="Q36" s="6">
        <f t="shared" si="12"/>
        <v>-4.087428571428571</v>
      </c>
      <c r="R36" s="10">
        <f t="shared" si="8"/>
        <v>0</v>
      </c>
      <c r="S36" s="10">
        <f t="shared" si="9"/>
        <v>0</v>
      </c>
      <c r="T36" s="15">
        <v>42.9351612903226</v>
      </c>
      <c r="U36" s="15">
        <f t="shared" si="13"/>
        <v>-1419.6415151227652</v>
      </c>
      <c r="V36" s="15">
        <f t="shared" si="13"/>
        <v>-1277.569600035807</v>
      </c>
      <c r="W36" s="15">
        <f t="shared" si="14"/>
        <v>-79.92073594470048</v>
      </c>
      <c r="X36" s="15">
        <f t="shared" si="15"/>
        <v>-95.5736690322581</v>
      </c>
    </row>
    <row r="37" spans="1:24" ht="12.75">
      <c r="A37" s="4">
        <v>0.7083333333333334</v>
      </c>
      <c r="B37" s="7">
        <v>-31.28762</v>
      </c>
      <c r="C37" s="7">
        <v>-25.040011999999997</v>
      </c>
      <c r="D37" s="7">
        <v>-1.39</v>
      </c>
      <c r="E37" s="7">
        <v>-1.044</v>
      </c>
      <c r="F37" s="6">
        <v>0.3</v>
      </c>
      <c r="G37" s="7">
        <v>-1.5833333333333333</v>
      </c>
      <c r="H37" s="9">
        <f t="shared" si="0"/>
        <v>1.0151817236338208</v>
      </c>
      <c r="I37" s="9">
        <f t="shared" si="1"/>
        <v>1.0442624920999772</v>
      </c>
      <c r="J37" s="9">
        <f t="shared" si="2"/>
        <v>1.3417266187050358</v>
      </c>
      <c r="K37" s="9">
        <f t="shared" si="3"/>
        <v>2.0616219667943803</v>
      </c>
      <c r="L37" s="9">
        <f t="shared" si="4"/>
        <v>-31.762620000000002</v>
      </c>
      <c r="M37" s="9">
        <f t="shared" si="5"/>
        <v>-26.14834533333333</v>
      </c>
      <c r="N37" s="9">
        <f t="shared" si="6"/>
        <v>-1.8649999999999998</v>
      </c>
      <c r="O37" s="9">
        <f t="shared" si="7"/>
        <v>-2.152333333333333</v>
      </c>
      <c r="P37" s="6">
        <f t="shared" si="11"/>
        <v>-57.91096533333334</v>
      </c>
      <c r="Q37" s="6">
        <f t="shared" si="12"/>
        <v>-4.017333333333333</v>
      </c>
      <c r="R37" s="10">
        <f t="shared" si="8"/>
        <v>0</v>
      </c>
      <c r="S37" s="10">
        <f t="shared" si="9"/>
        <v>0</v>
      </c>
      <c r="T37" s="15">
        <v>50.4661290322581</v>
      </c>
      <c r="U37" s="15">
        <f t="shared" si="13"/>
        <v>-1602.936479322582</v>
      </c>
      <c r="V37" s="15">
        <f t="shared" si="13"/>
        <v>-1319.605769572044</v>
      </c>
      <c r="W37" s="15">
        <f t="shared" si="14"/>
        <v>-94.11933064516136</v>
      </c>
      <c r="X37" s="15">
        <f t="shared" si="15"/>
        <v>-108.61993172043017</v>
      </c>
    </row>
    <row r="38" spans="1:24" ht="12.75">
      <c r="A38" s="4">
        <v>0.7291666666666666</v>
      </c>
      <c r="B38" s="7">
        <v>-29.068022000000003</v>
      </c>
      <c r="C38" s="7">
        <v>-21.397966999999994</v>
      </c>
      <c r="D38" s="7">
        <v>-1.39</v>
      </c>
      <c r="E38" s="7">
        <v>-0.914</v>
      </c>
      <c r="F38" s="6">
        <v>0.3</v>
      </c>
      <c r="G38" s="7">
        <v>-1.5952380952380953</v>
      </c>
      <c r="H38" s="9">
        <f t="shared" si="0"/>
        <v>1.0164638456848363</v>
      </c>
      <c r="I38" s="9">
        <f t="shared" si="1"/>
        <v>1.05218564299434</v>
      </c>
      <c r="J38" s="9">
        <f t="shared" si="2"/>
        <v>1.3442959917780062</v>
      </c>
      <c r="K38" s="9">
        <f t="shared" si="3"/>
        <v>2.2217359591539023</v>
      </c>
      <c r="L38" s="9">
        <f t="shared" si="4"/>
        <v>-29.546593428571427</v>
      </c>
      <c r="M38" s="9">
        <f t="shared" si="5"/>
        <v>-22.51463366666666</v>
      </c>
      <c r="N38" s="9">
        <f t="shared" si="6"/>
        <v>-1.8685714285714285</v>
      </c>
      <c r="O38" s="9">
        <f t="shared" si="7"/>
        <v>-2.030666666666667</v>
      </c>
      <c r="P38" s="6">
        <f t="shared" si="11"/>
        <v>-52.06122709523809</v>
      </c>
      <c r="Q38" s="6">
        <f t="shared" si="12"/>
        <v>-3.899238095238095</v>
      </c>
      <c r="R38" s="10">
        <f t="shared" si="8"/>
        <v>0</v>
      </c>
      <c r="S38" s="10">
        <f t="shared" si="9"/>
        <v>0</v>
      </c>
      <c r="T38" s="15">
        <v>47.3429032258065</v>
      </c>
      <c r="U38" s="15">
        <f t="shared" si="13"/>
        <v>-1398.8215133411074</v>
      </c>
      <c r="V38" s="15">
        <f t="shared" si="13"/>
        <v>-1065.9081228454847</v>
      </c>
      <c r="W38" s="15">
        <f t="shared" si="14"/>
        <v>-88.46359631336415</v>
      </c>
      <c r="X38" s="15">
        <f t="shared" si="15"/>
        <v>-96.13765548387107</v>
      </c>
    </row>
    <row r="39" spans="1:24" ht="12.75">
      <c r="A39" s="4">
        <v>0.75</v>
      </c>
      <c r="B39" s="7">
        <v>-27.549732999999996</v>
      </c>
      <c r="C39" s="7">
        <v>-18.216439999999995</v>
      </c>
      <c r="D39" s="7">
        <v>-1.39</v>
      </c>
      <c r="E39" s="7">
        <v>-0.8</v>
      </c>
      <c r="F39" s="6">
        <v>0.3</v>
      </c>
      <c r="G39" s="7">
        <v>-1.6071428571428572</v>
      </c>
      <c r="H39" s="9">
        <f t="shared" si="0"/>
        <v>1.017500817780806</v>
      </c>
      <c r="I39" s="9">
        <f t="shared" si="1"/>
        <v>1.0617574015559572</v>
      </c>
      <c r="J39" s="9">
        <f t="shared" si="2"/>
        <v>1.3468653648509765</v>
      </c>
      <c r="K39" s="9">
        <f t="shared" si="3"/>
        <v>2.40625</v>
      </c>
      <c r="L39" s="9">
        <f t="shared" si="4"/>
        <v>-28.031875857142854</v>
      </c>
      <c r="M39" s="9">
        <f t="shared" si="5"/>
        <v>-19.341439999999995</v>
      </c>
      <c r="N39" s="9">
        <f t="shared" si="6"/>
        <v>-1.8721428571428573</v>
      </c>
      <c r="O39" s="9">
        <f t="shared" si="7"/>
        <v>-1.925</v>
      </c>
      <c r="P39" s="6">
        <f t="shared" si="11"/>
        <v>-47.37331585714285</v>
      </c>
      <c r="Q39" s="6">
        <f t="shared" si="12"/>
        <v>-3.797142857142857</v>
      </c>
      <c r="R39" s="10">
        <f t="shared" si="8"/>
        <v>0</v>
      </c>
      <c r="S39" s="10">
        <f t="shared" si="9"/>
        <v>0</v>
      </c>
      <c r="T39" s="15">
        <v>54.4164516129032</v>
      </c>
      <c r="U39" s="15">
        <f t="shared" si="13"/>
        <v>-1525.3952161991235</v>
      </c>
      <c r="V39" s="15">
        <f t="shared" si="13"/>
        <v>-1052.4925338838702</v>
      </c>
      <c r="W39" s="15">
        <f t="shared" si="14"/>
        <v>-101.87537119815664</v>
      </c>
      <c r="X39" s="15">
        <f t="shared" si="15"/>
        <v>-104.75166935483867</v>
      </c>
    </row>
    <row r="40" spans="1:24" ht="12.75">
      <c r="A40" s="4">
        <v>0.7708333333333334</v>
      </c>
      <c r="B40" s="7">
        <v>-27.695017999999997</v>
      </c>
      <c r="C40" s="7">
        <v>-16.388524999999998</v>
      </c>
      <c r="D40" s="7">
        <v>-1.39</v>
      </c>
      <c r="E40" s="7">
        <v>-0.714</v>
      </c>
      <c r="F40" s="6">
        <v>0.3</v>
      </c>
      <c r="G40" s="7">
        <v>-1.619047619047619</v>
      </c>
      <c r="H40" s="9">
        <f t="shared" si="0"/>
        <v>1.0175379660599708</v>
      </c>
      <c r="I40" s="9">
        <f t="shared" si="1"/>
        <v>1.0691540778278297</v>
      </c>
      <c r="J40" s="9">
        <f t="shared" si="2"/>
        <v>1.3494347379239466</v>
      </c>
      <c r="K40" s="9">
        <f t="shared" si="3"/>
        <v>2.5873015873015874</v>
      </c>
      <c r="L40" s="9">
        <f t="shared" si="4"/>
        <v>-28.180732285714278</v>
      </c>
      <c r="M40" s="9">
        <f t="shared" si="5"/>
        <v>-17.52185833333333</v>
      </c>
      <c r="N40" s="9">
        <f t="shared" si="6"/>
        <v>-1.8757142857142857</v>
      </c>
      <c r="O40" s="9">
        <f t="shared" si="7"/>
        <v>-1.8473333333333333</v>
      </c>
      <c r="P40" s="6">
        <f t="shared" si="11"/>
        <v>-45.70259061904761</v>
      </c>
      <c r="Q40" s="6">
        <f t="shared" si="12"/>
        <v>-3.7230476190476187</v>
      </c>
      <c r="R40" s="10">
        <f t="shared" si="8"/>
        <v>0</v>
      </c>
      <c r="S40" s="10">
        <f t="shared" si="9"/>
        <v>0</v>
      </c>
      <c r="T40" s="15">
        <v>87.4725806451613</v>
      </c>
      <c r="U40" s="15">
        <f t="shared" si="13"/>
        <v>-2465.041377501843</v>
      </c>
      <c r="V40" s="15">
        <f t="shared" si="13"/>
        <v>-1532.6821661155914</v>
      </c>
      <c r="W40" s="15">
        <f t="shared" si="14"/>
        <v>-164.07356912442398</v>
      </c>
      <c r="X40" s="15">
        <f t="shared" si="15"/>
        <v>-161.59101397849463</v>
      </c>
    </row>
    <row r="41" spans="1:24" ht="12.75">
      <c r="A41" s="4">
        <v>0.7916666666666666</v>
      </c>
      <c r="B41" s="7">
        <v>-27.412685999999997</v>
      </c>
      <c r="C41" s="7">
        <v>-15.40324</v>
      </c>
      <c r="D41" s="7">
        <v>-1.39</v>
      </c>
      <c r="E41" s="7">
        <v>-0.667</v>
      </c>
      <c r="F41" s="6">
        <v>0.3</v>
      </c>
      <c r="G41" s="7">
        <v>-1.630952380952381</v>
      </c>
      <c r="H41" s="9">
        <f t="shared" si="0"/>
        <v>1.0178488789564697</v>
      </c>
      <c r="I41" s="9">
        <f t="shared" si="1"/>
        <v>1.074118605349697</v>
      </c>
      <c r="J41" s="9">
        <f t="shared" si="2"/>
        <v>1.3520041109969168</v>
      </c>
      <c r="K41" s="9">
        <f t="shared" si="3"/>
        <v>2.7116441779110443</v>
      </c>
      <c r="L41" s="9">
        <f t="shared" si="4"/>
        <v>-27.901971714285708</v>
      </c>
      <c r="M41" s="9">
        <f t="shared" si="5"/>
        <v>-16.544906666666666</v>
      </c>
      <c r="N41" s="9">
        <f t="shared" si="6"/>
        <v>-1.8792857142857142</v>
      </c>
      <c r="O41" s="9">
        <f t="shared" si="7"/>
        <v>-1.8086666666666666</v>
      </c>
      <c r="P41" s="6">
        <f t="shared" si="11"/>
        <v>-44.44687838095237</v>
      </c>
      <c r="Q41" s="6">
        <f t="shared" si="12"/>
        <v>-3.687952380952381</v>
      </c>
      <c r="R41" s="10">
        <f t="shared" si="8"/>
        <v>0</v>
      </c>
      <c r="S41" s="10">
        <f t="shared" si="9"/>
        <v>0</v>
      </c>
      <c r="T41" s="15">
        <v>105.928064516129</v>
      </c>
      <c r="U41" s="15">
        <f t="shared" si="13"/>
        <v>-2955.601859878063</v>
      </c>
      <c r="V41" s="15">
        <f t="shared" si="13"/>
        <v>-1752.5699407999994</v>
      </c>
      <c r="W41" s="15">
        <f t="shared" si="14"/>
        <v>-199.06909838709672</v>
      </c>
      <c r="X41" s="15">
        <f t="shared" si="15"/>
        <v>-191.58855935483865</v>
      </c>
    </row>
    <row r="42" spans="1:24" ht="12.75">
      <c r="A42" s="4">
        <v>0.8125</v>
      </c>
      <c r="B42" s="7">
        <v>-27.037496</v>
      </c>
      <c r="C42" s="7">
        <v>-14.642126999999997</v>
      </c>
      <c r="D42" s="7">
        <v>-1.39</v>
      </c>
      <c r="E42" s="7">
        <v>-0.64</v>
      </c>
      <c r="F42" s="6">
        <v>0.3</v>
      </c>
      <c r="G42" s="7">
        <v>-1.6428571428571428</v>
      </c>
      <c r="H42" s="9">
        <f t="shared" si="0"/>
        <v>1.0182286533803702</v>
      </c>
      <c r="I42" s="9">
        <f t="shared" si="1"/>
        <v>1.0785405016634537</v>
      </c>
      <c r="J42" s="9">
        <f t="shared" si="2"/>
        <v>1.354573484069887</v>
      </c>
      <c r="K42" s="9">
        <f t="shared" si="3"/>
        <v>2.796875</v>
      </c>
      <c r="L42" s="9">
        <f t="shared" si="4"/>
        <v>-27.530353142857145</v>
      </c>
      <c r="M42" s="9">
        <f t="shared" si="5"/>
        <v>-15.792126999999997</v>
      </c>
      <c r="N42" s="9">
        <f t="shared" si="6"/>
        <v>-1.882857142857143</v>
      </c>
      <c r="O42" s="9">
        <f t="shared" si="7"/>
        <v>-1.79</v>
      </c>
      <c r="P42" s="6">
        <f t="shared" si="11"/>
        <v>-43.322480142857145</v>
      </c>
      <c r="Q42" s="6">
        <f t="shared" si="12"/>
        <v>-3.672857142857143</v>
      </c>
      <c r="R42" s="10">
        <f t="shared" si="8"/>
        <v>0</v>
      </c>
      <c r="S42" s="10">
        <f t="shared" si="9"/>
        <v>0</v>
      </c>
      <c r="T42" s="15">
        <v>80.4870967741935</v>
      </c>
      <c r="U42" s="15">
        <f t="shared" si="13"/>
        <v>-2215.838197636865</v>
      </c>
      <c r="V42" s="15">
        <f t="shared" si="13"/>
        <v>-1271.0624541193538</v>
      </c>
      <c r="W42" s="15">
        <f t="shared" si="14"/>
        <v>-151.54570506912435</v>
      </c>
      <c r="X42" s="15">
        <f t="shared" si="15"/>
        <v>-144.07190322580638</v>
      </c>
    </row>
    <row r="43" spans="1:24" ht="12.75">
      <c r="A43" s="4">
        <v>0.8333333333333334</v>
      </c>
      <c r="B43" s="7">
        <v>-26.500344999999996</v>
      </c>
      <c r="C43" s="7">
        <v>-14.376606000000002</v>
      </c>
      <c r="D43" s="7">
        <v>-1.39</v>
      </c>
      <c r="E43" s="7">
        <v>-0.621</v>
      </c>
      <c r="F43" s="6">
        <v>0.3</v>
      </c>
      <c r="G43" s="7">
        <v>-1.1904761904761905</v>
      </c>
      <c r="H43" s="9">
        <f t="shared" si="0"/>
        <v>1.0134769134946302</v>
      </c>
      <c r="I43" s="9">
        <f t="shared" si="1"/>
        <v>1.057964538593694</v>
      </c>
      <c r="J43" s="9">
        <f t="shared" si="2"/>
        <v>1.2569373072970196</v>
      </c>
      <c r="K43" s="9">
        <f t="shared" si="3"/>
        <v>2.341921631776704</v>
      </c>
      <c r="L43" s="9">
        <f t="shared" si="4"/>
        <v>-26.857487857142853</v>
      </c>
      <c r="M43" s="9">
        <f t="shared" si="5"/>
        <v>-15.209939333333335</v>
      </c>
      <c r="N43" s="9">
        <f t="shared" si="6"/>
        <v>-1.747142857142857</v>
      </c>
      <c r="O43" s="9">
        <f t="shared" si="7"/>
        <v>-1.4543333333333333</v>
      </c>
      <c r="P43" s="6">
        <f t="shared" si="11"/>
        <v>-42.06742719047619</v>
      </c>
      <c r="Q43" s="6">
        <f t="shared" si="12"/>
        <v>-3.2014761904761904</v>
      </c>
      <c r="R43" s="10">
        <f t="shared" si="8"/>
        <v>0</v>
      </c>
      <c r="S43" s="10">
        <f t="shared" si="9"/>
        <v>0</v>
      </c>
      <c r="T43" s="15">
        <v>63.7464516129032</v>
      </c>
      <c r="U43" s="15">
        <f t="shared" si="13"/>
        <v>-1712.0695501294922</v>
      </c>
      <c r="V43" s="15">
        <f t="shared" si="13"/>
        <v>-969.5796617475265</v>
      </c>
      <c r="W43" s="15">
        <f t="shared" si="14"/>
        <v>-111.37415760368658</v>
      </c>
      <c r="X43" s="15">
        <f t="shared" si="15"/>
        <v>-92.70858946236555</v>
      </c>
    </row>
    <row r="44" spans="1:24" ht="12.75">
      <c r="A44" s="4">
        <v>0.8541666666666666</v>
      </c>
      <c r="B44" s="7">
        <v>-25.906889</v>
      </c>
      <c r="C44" s="7">
        <v>-13.843173</v>
      </c>
      <c r="D44" s="7">
        <v>-1.39</v>
      </c>
      <c r="E44" s="7">
        <v>-0.594</v>
      </c>
      <c r="F44" s="6">
        <v>0.3</v>
      </c>
      <c r="G44" s="7">
        <v>-1.1666666666666667</v>
      </c>
      <c r="H44" s="9">
        <f t="shared" si="0"/>
        <v>1.0135099200834188</v>
      </c>
      <c r="I44" s="9">
        <f t="shared" si="1"/>
        <v>1.058994181945618</v>
      </c>
      <c r="J44" s="9">
        <f t="shared" si="2"/>
        <v>1.2517985611510791</v>
      </c>
      <c r="K44" s="9">
        <f t="shared" si="3"/>
        <v>2.374859708193042</v>
      </c>
      <c r="L44" s="9">
        <f t="shared" si="4"/>
        <v>-26.256889</v>
      </c>
      <c r="M44" s="9">
        <f t="shared" si="5"/>
        <v>-14.659839666666665</v>
      </c>
      <c r="N44" s="9">
        <f t="shared" si="6"/>
        <v>-1.7399999999999998</v>
      </c>
      <c r="O44" s="9">
        <f t="shared" si="7"/>
        <v>-1.4106666666666667</v>
      </c>
      <c r="P44" s="6">
        <f t="shared" si="11"/>
        <v>-40.916728666666664</v>
      </c>
      <c r="Q44" s="6">
        <f t="shared" si="12"/>
        <v>-3.1506666666666665</v>
      </c>
      <c r="R44" s="10">
        <f t="shared" si="8"/>
        <v>0</v>
      </c>
      <c r="S44" s="10">
        <f t="shared" si="9"/>
        <v>0</v>
      </c>
      <c r="T44" s="15">
        <v>57.1622580645161</v>
      </c>
      <c r="U44" s="15">
        <f t="shared" si="13"/>
        <v>-1500.903064989354</v>
      </c>
      <c r="V44" s="15">
        <f t="shared" si="13"/>
        <v>-837.9895382104296</v>
      </c>
      <c r="W44" s="15">
        <f t="shared" si="14"/>
        <v>-99.46232903225801</v>
      </c>
      <c r="X44" s="15">
        <f t="shared" si="15"/>
        <v>-80.63689204301072</v>
      </c>
    </row>
    <row r="45" spans="1:24" ht="12.75">
      <c r="A45" s="4">
        <v>0.875</v>
      </c>
      <c r="B45" s="7">
        <v>-24.972275</v>
      </c>
      <c r="C45" s="7">
        <v>-13.166065000000001</v>
      </c>
      <c r="D45" s="7">
        <v>-1.39</v>
      </c>
      <c r="E45" s="7">
        <v>-0.569</v>
      </c>
      <c r="F45" s="6">
        <v>0.3</v>
      </c>
      <c r="G45" s="7">
        <v>-1.2142857142857142</v>
      </c>
      <c r="H45" s="9">
        <f t="shared" si="0"/>
        <v>1.014587606226734</v>
      </c>
      <c r="I45" s="9">
        <f t="shared" si="1"/>
        <v>1.0645599121681384</v>
      </c>
      <c r="J45" s="9">
        <f t="shared" si="2"/>
        <v>1.26207605344296</v>
      </c>
      <c r="K45" s="9">
        <f t="shared" si="3"/>
        <v>2.4938488576449913</v>
      </c>
      <c r="L45" s="9">
        <f t="shared" si="4"/>
        <v>-25.336560714285714</v>
      </c>
      <c r="M45" s="9">
        <f t="shared" si="5"/>
        <v>-14.016065000000003</v>
      </c>
      <c r="N45" s="9">
        <f t="shared" si="6"/>
        <v>-1.7542857142857142</v>
      </c>
      <c r="O45" s="9">
        <f t="shared" si="7"/>
        <v>-1.419</v>
      </c>
      <c r="P45" s="6">
        <f t="shared" si="11"/>
        <v>-39.352625714285715</v>
      </c>
      <c r="Q45" s="6">
        <f t="shared" si="12"/>
        <v>-3.173285714285714</v>
      </c>
      <c r="R45" s="10">
        <f t="shared" si="8"/>
        <v>0</v>
      </c>
      <c r="S45" s="10">
        <f t="shared" si="9"/>
        <v>0</v>
      </c>
      <c r="T45" s="15">
        <v>50.6748387096774</v>
      </c>
      <c r="U45" s="15">
        <f t="shared" si="13"/>
        <v>-1283.9261276543775</v>
      </c>
      <c r="V45" s="15">
        <f t="shared" si="13"/>
        <v>-710.2618332193548</v>
      </c>
      <c r="W45" s="15">
        <f t="shared" si="14"/>
        <v>-88.89814562211978</v>
      </c>
      <c r="X45" s="15">
        <f t="shared" si="15"/>
        <v>-71.90759612903224</v>
      </c>
    </row>
    <row r="46" spans="1:24" ht="12.75">
      <c r="A46" s="5" t="s">
        <v>10</v>
      </c>
      <c r="B46" s="7">
        <v>-24.095102000000004</v>
      </c>
      <c r="C46" s="7">
        <v>-12.600485999999998</v>
      </c>
      <c r="D46" s="7">
        <v>-1.39</v>
      </c>
      <c r="E46" s="7">
        <v>-0.544</v>
      </c>
      <c r="F46" s="6">
        <v>0.3</v>
      </c>
      <c r="G46" s="7">
        <v>-1.2142857142857142</v>
      </c>
      <c r="H46" s="9">
        <f t="shared" si="0"/>
        <v>1.0151186624686508</v>
      </c>
      <c r="I46" s="9">
        <f t="shared" si="1"/>
        <v>1.0674577155198617</v>
      </c>
      <c r="J46" s="9">
        <f t="shared" si="2"/>
        <v>1.26207605344296</v>
      </c>
      <c r="K46" s="9">
        <f t="shared" si="3"/>
        <v>2.5624999999999996</v>
      </c>
      <c r="L46" s="9">
        <f t="shared" si="4"/>
        <v>-24.459387714285718</v>
      </c>
      <c r="M46" s="9">
        <f t="shared" si="5"/>
        <v>-13.450485999999998</v>
      </c>
      <c r="N46" s="9">
        <f t="shared" si="6"/>
        <v>-1.7542857142857142</v>
      </c>
      <c r="O46" s="9">
        <f t="shared" si="7"/>
        <v>-1.394</v>
      </c>
      <c r="P46" s="6">
        <f t="shared" si="11"/>
        <v>-37.909873714285716</v>
      </c>
      <c r="Q46" s="6">
        <f t="shared" si="12"/>
        <v>-3.148285714285714</v>
      </c>
      <c r="R46" s="10">
        <f t="shared" si="8"/>
        <v>0</v>
      </c>
      <c r="S46" s="10">
        <f t="shared" si="9"/>
        <v>0</v>
      </c>
      <c r="T46" s="15">
        <v>48.3790322580645</v>
      </c>
      <c r="U46" s="15">
        <f t="shared" si="13"/>
        <v>-1183.3215072419353</v>
      </c>
      <c r="V46" s="15">
        <f t="shared" si="13"/>
        <v>-650.7214960806448</v>
      </c>
      <c r="W46" s="15">
        <f t="shared" si="14"/>
        <v>-84.87064516129028</v>
      </c>
      <c r="X46" s="15">
        <f t="shared" si="15"/>
        <v>-67.44037096774191</v>
      </c>
    </row>
    <row r="47" spans="1:24" ht="12.75">
      <c r="A47" s="4">
        <v>0.9166666666666666</v>
      </c>
      <c r="B47" s="7">
        <v>-23.059723000000005</v>
      </c>
      <c r="C47" s="7">
        <v>-11.988596000000003</v>
      </c>
      <c r="D47" s="7">
        <v>-1.39</v>
      </c>
      <c r="E47" s="7">
        <v>-0.522</v>
      </c>
      <c r="F47" s="6">
        <v>0.3</v>
      </c>
      <c r="G47" s="7">
        <v>-1.2261904761904763</v>
      </c>
      <c r="H47" s="9">
        <f t="shared" si="0"/>
        <v>1.0159523660738312</v>
      </c>
      <c r="I47" s="9">
        <f t="shared" si="1"/>
        <v>1.0715958176698366</v>
      </c>
      <c r="J47" s="9">
        <f t="shared" si="2"/>
        <v>1.2646454265159301</v>
      </c>
      <c r="K47" s="9">
        <f t="shared" si="3"/>
        <v>2.6443167305236273</v>
      </c>
      <c r="L47" s="9">
        <f t="shared" si="4"/>
        <v>-23.42758014285715</v>
      </c>
      <c r="M47" s="9">
        <f t="shared" si="5"/>
        <v>-12.846929333333335</v>
      </c>
      <c r="N47" s="9">
        <f t="shared" si="6"/>
        <v>-1.7578571428571428</v>
      </c>
      <c r="O47" s="9">
        <f t="shared" si="7"/>
        <v>-1.3803333333333334</v>
      </c>
      <c r="P47" s="6">
        <f t="shared" si="11"/>
        <v>-36.27450947619049</v>
      </c>
      <c r="Q47" s="6">
        <f t="shared" si="12"/>
        <v>-3.138190476190476</v>
      </c>
      <c r="R47" s="10">
        <f t="shared" si="8"/>
        <v>0</v>
      </c>
      <c r="S47" s="10">
        <f t="shared" si="9"/>
        <v>0</v>
      </c>
      <c r="T47" s="15">
        <v>41.3158064516129</v>
      </c>
      <c r="U47" s="15">
        <f t="shared" si="13"/>
        <v>-967.9293668119357</v>
      </c>
      <c r="V47" s="15">
        <f t="shared" si="13"/>
        <v>-530.7812458335484</v>
      </c>
      <c r="W47" s="15">
        <f t="shared" si="14"/>
        <v>-72.62728548387096</v>
      </c>
      <c r="X47" s="15">
        <f t="shared" si="15"/>
        <v>-57.029584838709674</v>
      </c>
    </row>
    <row r="48" spans="1:24" ht="12.75">
      <c r="A48" s="5" t="s">
        <v>11</v>
      </c>
      <c r="B48" s="7">
        <v>-22.351516</v>
      </c>
      <c r="C48" s="7">
        <v>-11.679528</v>
      </c>
      <c r="D48" s="7">
        <v>-1.39</v>
      </c>
      <c r="E48" s="7">
        <v>-0.511</v>
      </c>
      <c r="F48" s="6">
        <v>0.3</v>
      </c>
      <c r="G48" s="7">
        <v>-1.2380952380952381</v>
      </c>
      <c r="H48" s="9">
        <f t="shared" si="0"/>
        <v>1.0166176008566297</v>
      </c>
      <c r="I48" s="9">
        <f t="shared" si="1"/>
        <v>1.0742039118932432</v>
      </c>
      <c r="J48" s="9">
        <f t="shared" si="2"/>
        <v>1.2672147995889003</v>
      </c>
      <c r="K48" s="9">
        <f t="shared" si="3"/>
        <v>2.6960208741030662</v>
      </c>
      <c r="L48" s="9">
        <f t="shared" si="4"/>
        <v>-22.72294457142857</v>
      </c>
      <c r="M48" s="9">
        <f t="shared" si="5"/>
        <v>-12.546194666666667</v>
      </c>
      <c r="N48" s="9">
        <f t="shared" si="6"/>
        <v>-1.7614285714285713</v>
      </c>
      <c r="O48" s="9">
        <f t="shared" si="7"/>
        <v>-1.3776666666666668</v>
      </c>
      <c r="P48" s="6">
        <f t="shared" si="11"/>
        <v>-35.269139238095235</v>
      </c>
      <c r="Q48" s="6">
        <f t="shared" si="12"/>
        <v>-3.139095238095238</v>
      </c>
      <c r="R48" s="10">
        <f t="shared" si="8"/>
        <v>0</v>
      </c>
      <c r="S48" s="10">
        <f t="shared" si="9"/>
        <v>0</v>
      </c>
      <c r="T48" s="15">
        <v>37.988064516129</v>
      </c>
      <c r="U48" s="15">
        <f t="shared" si="13"/>
        <v>-863.2006843758518</v>
      </c>
      <c r="V48" s="15">
        <f t="shared" si="13"/>
        <v>-476.6056524292469</v>
      </c>
      <c r="W48" s="15">
        <f t="shared" si="14"/>
        <v>-66.9132622119815</v>
      </c>
      <c r="X48" s="15">
        <f t="shared" si="15"/>
        <v>-52.334890215053726</v>
      </c>
    </row>
    <row r="49" spans="1:24" ht="12.75">
      <c r="A49" s="4">
        <v>0.9583333333333334</v>
      </c>
      <c r="B49" s="7">
        <v>-21.305530999999995</v>
      </c>
      <c r="C49" s="7">
        <v>-12.470386000000001</v>
      </c>
      <c r="D49" s="7">
        <v>-1.384</v>
      </c>
      <c r="E49" s="7">
        <v>-0.843</v>
      </c>
      <c r="F49" s="6">
        <v>0.3</v>
      </c>
      <c r="G49" s="7">
        <v>-1.25</v>
      </c>
      <c r="H49" s="9">
        <f t="shared" si="0"/>
        <v>1.017601063310743</v>
      </c>
      <c r="I49" s="9">
        <f t="shared" si="1"/>
        <v>1.0701662322240868</v>
      </c>
      <c r="J49" s="9">
        <f t="shared" si="2"/>
        <v>1.2709537572254335</v>
      </c>
      <c r="K49" s="9">
        <f t="shared" si="3"/>
        <v>2.037959667852906</v>
      </c>
      <c r="L49" s="9">
        <f t="shared" si="4"/>
        <v>-21.680530999999995</v>
      </c>
      <c r="M49" s="9">
        <f t="shared" si="5"/>
        <v>-13.345386000000003</v>
      </c>
      <c r="N49" s="9">
        <f t="shared" si="6"/>
        <v>-1.759</v>
      </c>
      <c r="O49" s="9">
        <f t="shared" si="7"/>
        <v>-1.7179999999999997</v>
      </c>
      <c r="P49" s="6">
        <f t="shared" si="11"/>
        <v>-35.025917</v>
      </c>
      <c r="Q49" s="6">
        <f t="shared" si="12"/>
        <v>-3.4769999999999994</v>
      </c>
      <c r="R49" s="10">
        <f t="shared" si="8"/>
        <v>0</v>
      </c>
      <c r="S49" s="10">
        <f t="shared" si="9"/>
        <v>0</v>
      </c>
      <c r="T49" s="15">
        <v>39.8170967741935</v>
      </c>
      <c r="U49" s="15">
        <f t="shared" si="13"/>
        <v>-863.255800942902</v>
      </c>
      <c r="V49" s="15">
        <f t="shared" si="13"/>
        <v>-531.3745258509672</v>
      </c>
      <c r="W49" s="15">
        <f t="shared" si="14"/>
        <v>-70.03827322580636</v>
      </c>
      <c r="X49" s="15">
        <f t="shared" si="15"/>
        <v>-68.40577225806443</v>
      </c>
    </row>
    <row r="50" spans="1:24" ht="13.5" thickBot="1">
      <c r="A50" s="5" t="s">
        <v>12</v>
      </c>
      <c r="B50" s="8">
        <v>-20.739713000000002</v>
      </c>
      <c r="C50" s="8">
        <v>-12.442939</v>
      </c>
      <c r="D50" s="8">
        <v>-1.384</v>
      </c>
      <c r="E50" s="8">
        <v>-0.83</v>
      </c>
      <c r="F50" s="6">
        <v>0.3</v>
      </c>
      <c r="G50" s="8">
        <v>-1.2619047619047619</v>
      </c>
      <c r="H50" s="9">
        <f t="shared" si="0"/>
        <v>1.0182534555117242</v>
      </c>
      <c r="I50" s="9">
        <f t="shared" si="1"/>
        <v>1.0709907308340363</v>
      </c>
      <c r="J50" s="9">
        <f t="shared" si="2"/>
        <v>1.273534269199009</v>
      </c>
      <c r="K50" s="9">
        <f t="shared" si="3"/>
        <v>2.0642570281124497</v>
      </c>
      <c r="L50" s="9">
        <f t="shared" si="4"/>
        <v>-21.118284428571428</v>
      </c>
      <c r="M50" s="9">
        <f t="shared" si="5"/>
        <v>-13.326272333333334</v>
      </c>
      <c r="N50" s="9">
        <f t="shared" si="6"/>
        <v>-1.7625714285714285</v>
      </c>
      <c r="O50" s="9">
        <f t="shared" si="7"/>
        <v>-1.7133333333333332</v>
      </c>
      <c r="P50" s="6">
        <f t="shared" si="11"/>
        <v>-34.444556761904764</v>
      </c>
      <c r="Q50" s="6">
        <f t="shared" si="12"/>
        <v>-3.4759047619047614</v>
      </c>
      <c r="R50" s="10">
        <f t="shared" si="8"/>
        <v>0</v>
      </c>
      <c r="S50" s="10">
        <f t="shared" si="9"/>
        <v>0</v>
      </c>
      <c r="T50" s="15">
        <v>37.3770967741935</v>
      </c>
      <c r="U50" s="15">
        <f t="shared" si="13"/>
        <v>-789.3401607916579</v>
      </c>
      <c r="V50" s="15">
        <f t="shared" si="13"/>
        <v>-498.0973706422574</v>
      </c>
      <c r="W50" s="15">
        <f t="shared" si="14"/>
        <v>-65.87980285714276</v>
      </c>
      <c r="X50" s="15">
        <f t="shared" si="15"/>
        <v>-64.03942580645152</v>
      </c>
    </row>
    <row r="51" spans="1:24" ht="13.5" thickBot="1">
      <c r="A51" s="1"/>
      <c r="T51" s="15"/>
      <c r="U51" s="15"/>
      <c r="V51" s="16">
        <f>SUM(U3:V50)</f>
        <v>-109413.03416342754</v>
      </c>
      <c r="X51" s="16">
        <f>SUM(W3:X50)</f>
        <v>-7605.500037176651</v>
      </c>
    </row>
    <row r="52" ht="13.5" thickTop="1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</sheetData>
  <sheetProtection/>
  <mergeCells count="4">
    <mergeCell ref="L1:O1"/>
    <mergeCell ref="H1:K1"/>
    <mergeCell ref="B1:E1"/>
    <mergeCell ref="P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8"/>
  <sheetViews>
    <sheetView zoomScale="80" zoomScaleNormal="80" zoomScalePageLayoutView="0" workbookViewId="0" topLeftCell="I1">
      <selection activeCell="L54" sqref="L54"/>
    </sheetView>
  </sheetViews>
  <sheetFormatPr defaultColWidth="9.140625" defaultRowHeight="12.75"/>
  <cols>
    <col min="1" max="1" width="15.00390625" style="0" customWidth="1"/>
    <col min="2" max="17" width="20.57421875" style="0" customWidth="1"/>
    <col min="20" max="20" width="9.57421875" style="0" bestFit="1" customWidth="1"/>
    <col min="21" max="21" width="13.421875" style="0" bestFit="1" customWidth="1"/>
    <col min="22" max="22" width="11.28125" style="0" bestFit="1" customWidth="1"/>
  </cols>
  <sheetData>
    <row r="1" spans="1:17" ht="12.75">
      <c r="A1" s="11"/>
      <c r="B1" s="18" t="s">
        <v>28</v>
      </c>
      <c r="C1" s="17"/>
      <c r="D1" s="17"/>
      <c r="E1" s="17"/>
      <c r="F1" s="11"/>
      <c r="G1" s="11"/>
      <c r="H1" s="18" t="s">
        <v>27</v>
      </c>
      <c r="I1" s="17"/>
      <c r="J1" s="17"/>
      <c r="K1" s="17"/>
      <c r="L1" s="17" t="s">
        <v>26</v>
      </c>
      <c r="M1" s="17"/>
      <c r="N1" s="17"/>
      <c r="O1" s="17"/>
      <c r="P1" s="18" t="s">
        <v>31</v>
      </c>
      <c r="Q1" s="17"/>
    </row>
    <row r="2" spans="1:20" ht="38.25" customHeight="1" thickBot="1">
      <c r="A2" s="3" t="s">
        <v>14</v>
      </c>
      <c r="B2" s="2" t="s">
        <v>32</v>
      </c>
      <c r="C2" s="2" t="s">
        <v>0</v>
      </c>
      <c r="D2" s="2" t="s">
        <v>33</v>
      </c>
      <c r="E2" s="2" t="s">
        <v>15</v>
      </c>
      <c r="F2" s="2" t="s">
        <v>16</v>
      </c>
      <c r="G2" s="2" t="s">
        <v>17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29</v>
      </c>
      <c r="Q2" s="2" t="s">
        <v>30</v>
      </c>
      <c r="R2" s="2" t="s">
        <v>29</v>
      </c>
      <c r="S2" s="2" t="s">
        <v>30</v>
      </c>
      <c r="T2" t="s">
        <v>37</v>
      </c>
    </row>
    <row r="3" spans="1:22" ht="12.75">
      <c r="A3" s="4">
        <v>0</v>
      </c>
      <c r="B3" s="6">
        <v>-34.885694</v>
      </c>
      <c r="C3" s="6">
        <v>0.41119984598844445</v>
      </c>
      <c r="D3" s="6">
        <v>-2.174</v>
      </c>
      <c r="E3" s="6">
        <v>0.36339</v>
      </c>
      <c r="F3" s="6">
        <v>0.3</v>
      </c>
      <c r="G3" s="6">
        <v>-1.1904761904761905</v>
      </c>
      <c r="H3" s="9">
        <f>((B3*(1-C3)+(G3*F3))/(B3*(1-C3)))</f>
        <v>1.0173870813735022</v>
      </c>
      <c r="I3" s="9">
        <f>((B3*(C3)+(G3*(1-F3)))/(B3*(C3)))</f>
        <v>1.058092282891014</v>
      </c>
      <c r="J3" s="9">
        <f>((D3*(1-E3))+(G3*F3))/(D3*(1-E3))</f>
        <v>1.2580530357989814</v>
      </c>
      <c r="K3" s="9">
        <f>((D3*E3)+(G3*(1-F3)))/(D3*E3)</f>
        <v>2.054839155214257</v>
      </c>
      <c r="L3" s="9">
        <f>B3*(1-C3)*H3</f>
        <v>-20.897844857142857</v>
      </c>
      <c r="M3" s="9">
        <f>B3*C3*I3</f>
        <v>-15.178325333333333</v>
      </c>
      <c r="N3" s="9">
        <f>D3*(1-E3)*J3</f>
        <v>-1.741132997142857</v>
      </c>
      <c r="O3" s="9">
        <f>D3*E3*K3</f>
        <v>-1.6233431933333333</v>
      </c>
      <c r="P3" s="6">
        <f>L3+M3</f>
        <v>-36.07617019047619</v>
      </c>
      <c r="Q3" s="6">
        <f>N3+O3</f>
        <v>-3.36447619047619</v>
      </c>
      <c r="R3" s="10">
        <f>P3-(B3+G3)</f>
        <v>0</v>
      </c>
      <c r="S3" s="10">
        <f>Q3-(D3+G3)</f>
        <v>0</v>
      </c>
      <c r="T3" s="15">
        <v>34.8125806451613</v>
      </c>
      <c r="U3" s="15">
        <f>T3*(L3+M3)</f>
        <v>-1255.9045841245163</v>
      </c>
      <c r="V3" s="15">
        <f>T3*(N3+O3)</f>
        <v>-117.12609870967744</v>
      </c>
    </row>
    <row r="4" spans="1:22" ht="12.75">
      <c r="A4" s="4">
        <v>0.020833333333333332</v>
      </c>
      <c r="B4" s="7">
        <v>-32.605333</v>
      </c>
      <c r="C4" s="7">
        <v>0.37601425509133735</v>
      </c>
      <c r="D4" s="7">
        <v>-2.129</v>
      </c>
      <c r="E4" s="7">
        <v>0.34993</v>
      </c>
      <c r="F4" s="6">
        <v>0.3</v>
      </c>
      <c r="G4" s="7">
        <v>-1.1666666666666667</v>
      </c>
      <c r="H4" s="9">
        <f aca="true" t="shared" si="0" ref="H4:H50">((B4*(1-C4)+(G4*F4))/(B4*(1-C4)))</f>
        <v>1.0172030216566874</v>
      </c>
      <c r="I4" s="9">
        <f aca="true" t="shared" si="1" ref="I4:I50">((B4*(C4)+(G4*(1-F4)))/(B4*(C4)))</f>
        <v>1.0666119089586492</v>
      </c>
      <c r="J4" s="9">
        <f aca="true" t="shared" si="2" ref="J4:J50">((D4*(1-E4))+(G4*F4))/(D4*(1-E4))</f>
        <v>1.2528903506529192</v>
      </c>
      <c r="K4" s="9">
        <f aca="true" t="shared" si="3" ref="K4:K50">((D4*E4)+(G4*(1-F4)))/(D4*E4)</f>
        <v>2.0961954407477705</v>
      </c>
      <c r="L4" s="9">
        <f aca="true" t="shared" si="4" ref="L4:L50">B4*(1-C4)*H4</f>
        <v>-20.695263000000004</v>
      </c>
      <c r="M4" s="9">
        <f aca="true" t="shared" si="5" ref="M4:M50">B4*C4*I4</f>
        <v>-13.076736666666667</v>
      </c>
      <c r="N4" s="9">
        <f aca="true" t="shared" si="6" ref="N4:N50">D4*(1-E4)*J4</f>
        <v>-1.7339990299999999</v>
      </c>
      <c r="O4" s="9">
        <f aca="true" t="shared" si="7" ref="O4:O50">D4*E4*K4</f>
        <v>-1.5616676366666669</v>
      </c>
      <c r="P4" s="6">
        <f aca="true" t="shared" si="8" ref="P4:P50">L4+M4</f>
        <v>-33.77199966666667</v>
      </c>
      <c r="Q4" s="6">
        <f aca="true" t="shared" si="9" ref="Q4:Q50">N4+O4</f>
        <v>-3.2956666666666665</v>
      </c>
      <c r="R4" s="10">
        <f aca="true" t="shared" si="10" ref="R4:R50">P4-(B4+G4)</f>
        <v>0</v>
      </c>
      <c r="S4" s="10">
        <f aca="true" t="shared" si="11" ref="S4:S50">Q4-(D4+G4)</f>
        <v>0</v>
      </c>
      <c r="T4" s="15">
        <v>32.7377419354839</v>
      </c>
      <c r="U4" s="15">
        <f aca="true" t="shared" si="12" ref="U4:U50">T4*(L4+M4)</f>
        <v>-1105.6190097325818</v>
      </c>
      <c r="V4" s="15">
        <f aca="true" t="shared" si="13" ref="V4:V50">T4*(N4+O4)</f>
        <v>-107.89268483870978</v>
      </c>
    </row>
    <row r="5" spans="1:22" ht="12.75">
      <c r="A5" s="5" t="s">
        <v>1</v>
      </c>
      <c r="B5" s="7">
        <v>-32.240798</v>
      </c>
      <c r="C5" s="7">
        <v>0.38003953872357626</v>
      </c>
      <c r="D5" s="7">
        <v>-2.102</v>
      </c>
      <c r="E5" s="7">
        <v>0.34158</v>
      </c>
      <c r="F5" s="6">
        <v>0.3</v>
      </c>
      <c r="G5" s="7">
        <v>-1.2142857142857142</v>
      </c>
      <c r="H5" s="9">
        <f t="shared" si="0"/>
        <v>1.0182252026106495</v>
      </c>
      <c r="I5" s="9">
        <f t="shared" si="1"/>
        <v>1.0693720232260797</v>
      </c>
      <c r="J5" s="9">
        <f t="shared" si="2"/>
        <v>1.2632124419162911</v>
      </c>
      <c r="K5" s="9">
        <f t="shared" si="3"/>
        <v>2.1838420985280855</v>
      </c>
      <c r="L5" s="9">
        <f t="shared" si="4"/>
        <v>-20.352305714285713</v>
      </c>
      <c r="M5" s="9">
        <f t="shared" si="5"/>
        <v>-13.102777999999997</v>
      </c>
      <c r="N5" s="9">
        <f t="shared" si="6"/>
        <v>-1.7482845542857142</v>
      </c>
      <c r="O5" s="9">
        <f t="shared" si="7"/>
        <v>-1.5680011599999994</v>
      </c>
      <c r="P5" s="6">
        <f t="shared" si="8"/>
        <v>-33.455083714285706</v>
      </c>
      <c r="Q5" s="6">
        <f t="shared" si="9"/>
        <v>-3.316285714285714</v>
      </c>
      <c r="R5" s="10">
        <f t="shared" si="10"/>
        <v>0</v>
      </c>
      <c r="S5" s="10">
        <f t="shared" si="11"/>
        <v>0</v>
      </c>
      <c r="T5" s="15">
        <v>31.7793333333333</v>
      </c>
      <c r="U5" s="15">
        <f t="shared" si="12"/>
        <v>-1063.1802570508557</v>
      </c>
      <c r="V5" s="15">
        <f t="shared" si="13"/>
        <v>-105.38934914285703</v>
      </c>
    </row>
    <row r="6" spans="1:22" ht="12.75">
      <c r="A6" s="4">
        <v>0.0625</v>
      </c>
      <c r="B6" s="7">
        <v>-31.730736999999998</v>
      </c>
      <c r="C6" s="7">
        <v>0.3818454011956925</v>
      </c>
      <c r="D6" s="7">
        <v>-2.075</v>
      </c>
      <c r="E6" s="7">
        <v>0.33301</v>
      </c>
      <c r="F6" s="6">
        <v>0.3</v>
      </c>
      <c r="G6" s="7">
        <v>-1.2142857142857142</v>
      </c>
      <c r="H6" s="9">
        <f t="shared" si="0"/>
        <v>1.0185722651973514</v>
      </c>
      <c r="I6" s="9">
        <f t="shared" si="1"/>
        <v>1.0701538002396123</v>
      </c>
      <c r="J6" s="9">
        <f t="shared" si="2"/>
        <v>1.2632114130326655</v>
      </c>
      <c r="K6" s="9">
        <f t="shared" si="3"/>
        <v>2.2301088682528074</v>
      </c>
      <c r="L6" s="9">
        <f t="shared" si="4"/>
        <v>-19.97878671428571</v>
      </c>
      <c r="M6" s="9">
        <f t="shared" si="5"/>
        <v>-12.966236000000002</v>
      </c>
      <c r="N6" s="9">
        <f t="shared" si="6"/>
        <v>-1.7482899642857144</v>
      </c>
      <c r="O6" s="9">
        <f t="shared" si="7"/>
        <v>-1.54099575</v>
      </c>
      <c r="P6" s="6">
        <f t="shared" si="8"/>
        <v>-32.94502271428571</v>
      </c>
      <c r="Q6" s="6">
        <f t="shared" si="9"/>
        <v>-3.2892857142857146</v>
      </c>
      <c r="R6" s="10">
        <f t="shared" si="10"/>
        <v>0</v>
      </c>
      <c r="S6" s="10">
        <f t="shared" si="11"/>
        <v>0</v>
      </c>
      <c r="T6" s="15">
        <v>31.1193333333333</v>
      </c>
      <c r="U6" s="15">
        <f t="shared" si="12"/>
        <v>-1025.2271435200942</v>
      </c>
      <c r="V6" s="15">
        <f t="shared" si="13"/>
        <v>-102.36037857142847</v>
      </c>
    </row>
    <row r="7" spans="1:22" ht="12.75">
      <c r="A7" s="5" t="s">
        <v>2</v>
      </c>
      <c r="B7" s="7">
        <v>-31.891209999999997</v>
      </c>
      <c r="C7" s="7">
        <v>0.3812436091324223</v>
      </c>
      <c r="D7" s="7">
        <v>-2.06</v>
      </c>
      <c r="E7" s="7">
        <v>0.32816</v>
      </c>
      <c r="F7" s="6">
        <v>0.3</v>
      </c>
      <c r="G7" s="7">
        <v>-1.2261904761904763</v>
      </c>
      <c r="H7" s="9">
        <f t="shared" si="0"/>
        <v>1.0186418280777496</v>
      </c>
      <c r="I7" s="9">
        <f t="shared" si="1"/>
        <v>1.070596376253737</v>
      </c>
      <c r="J7" s="9">
        <f t="shared" si="2"/>
        <v>1.2657945769400878</v>
      </c>
      <c r="K7" s="9">
        <f t="shared" si="3"/>
        <v>2.269705834552251</v>
      </c>
      <c r="L7" s="9">
        <f t="shared" si="4"/>
        <v>-20.100747142857145</v>
      </c>
      <c r="M7" s="9">
        <f t="shared" si="5"/>
        <v>-13.01665333333333</v>
      </c>
      <c r="N7" s="9">
        <f t="shared" si="6"/>
        <v>-1.751847542857143</v>
      </c>
      <c r="O7" s="9">
        <f t="shared" si="7"/>
        <v>-1.5343429333333334</v>
      </c>
      <c r="P7" s="6">
        <f t="shared" si="8"/>
        <v>-33.117400476190475</v>
      </c>
      <c r="Q7" s="6">
        <f t="shared" si="9"/>
        <v>-3.2861904761904763</v>
      </c>
      <c r="R7" s="10">
        <f t="shared" si="10"/>
        <v>0</v>
      </c>
      <c r="S7" s="10">
        <f t="shared" si="11"/>
        <v>0</v>
      </c>
      <c r="T7" s="15">
        <v>30.5754838709677</v>
      </c>
      <c r="U7" s="15">
        <f t="shared" si="12"/>
        <v>-1012.58054410814</v>
      </c>
      <c r="V7" s="15">
        <f t="shared" si="13"/>
        <v>-100.47686390168958</v>
      </c>
    </row>
    <row r="8" spans="1:22" ht="12.75">
      <c r="A8" s="4">
        <v>0.10416666666666667</v>
      </c>
      <c r="B8" s="7">
        <v>-31.826544000000005</v>
      </c>
      <c r="C8" s="7">
        <v>0.38473715525003277</v>
      </c>
      <c r="D8" s="7">
        <v>-2.044</v>
      </c>
      <c r="E8" s="7">
        <v>0.3229</v>
      </c>
      <c r="F8" s="6">
        <v>0.3</v>
      </c>
      <c r="G8" s="7">
        <v>-1.2380952380952381</v>
      </c>
      <c r="H8" s="9">
        <f t="shared" si="0"/>
        <v>1.0189681570604259</v>
      </c>
      <c r="I8" s="9">
        <f t="shared" si="1"/>
        <v>1.0707780318709121</v>
      </c>
      <c r="J8" s="9">
        <f t="shared" si="2"/>
        <v>1.2683747189858638</v>
      </c>
      <c r="K8" s="9">
        <f t="shared" si="3"/>
        <v>2.313116192399401</v>
      </c>
      <c r="L8" s="9">
        <f t="shared" si="4"/>
        <v>-19.953118571428575</v>
      </c>
      <c r="M8" s="9">
        <f t="shared" si="5"/>
        <v>-13.111520666666667</v>
      </c>
      <c r="N8" s="9">
        <f t="shared" si="6"/>
        <v>-1.7554209714285713</v>
      </c>
      <c r="O8" s="9">
        <f t="shared" si="7"/>
        <v>-1.5266742666666668</v>
      </c>
      <c r="P8" s="6">
        <f t="shared" si="8"/>
        <v>-33.06463923809524</v>
      </c>
      <c r="Q8" s="6">
        <f t="shared" si="9"/>
        <v>-3.282095238095238</v>
      </c>
      <c r="R8" s="10">
        <f t="shared" si="10"/>
        <v>0</v>
      </c>
      <c r="S8" s="10">
        <f t="shared" si="11"/>
        <v>0</v>
      </c>
      <c r="T8" s="15">
        <v>30.0045161290323</v>
      </c>
      <c r="U8" s="15">
        <f t="shared" si="12"/>
        <v>-992.0885013200628</v>
      </c>
      <c r="V8" s="15">
        <f t="shared" si="13"/>
        <v>-98.47767950844869</v>
      </c>
    </row>
    <row r="9" spans="1:22" ht="12.75">
      <c r="A9" s="5" t="s">
        <v>3</v>
      </c>
      <c r="B9" s="7">
        <v>-31.345026</v>
      </c>
      <c r="C9" s="7">
        <v>0.3872478523386773</v>
      </c>
      <c r="D9" s="7">
        <v>-2.034</v>
      </c>
      <c r="E9" s="7">
        <v>0.31957</v>
      </c>
      <c r="F9" s="6">
        <v>0.3</v>
      </c>
      <c r="G9" s="7">
        <v>-1.25</v>
      </c>
      <c r="H9" s="9">
        <f t="shared" si="0"/>
        <v>1.0195244042557579</v>
      </c>
      <c r="I9" s="9">
        <f t="shared" si="1"/>
        <v>1.072085912567285</v>
      </c>
      <c r="J9" s="9">
        <f t="shared" si="2"/>
        <v>1.2709548105035264</v>
      </c>
      <c r="K9" s="9">
        <f t="shared" si="3"/>
        <v>2.346142704234233</v>
      </c>
      <c r="L9" s="9">
        <f t="shared" si="4"/>
        <v>-19.581732</v>
      </c>
      <c r="M9" s="9">
        <f t="shared" si="5"/>
        <v>-13.013294000000002</v>
      </c>
      <c r="N9" s="9">
        <f t="shared" si="6"/>
        <v>-1.7589946199999997</v>
      </c>
      <c r="O9" s="9">
        <f t="shared" si="7"/>
        <v>-1.5250053800000003</v>
      </c>
      <c r="P9" s="6">
        <f t="shared" si="8"/>
        <v>-32.595026000000004</v>
      </c>
      <c r="Q9" s="6">
        <f t="shared" si="9"/>
        <v>-3.284</v>
      </c>
      <c r="R9" s="10">
        <f t="shared" si="10"/>
        <v>0</v>
      </c>
      <c r="S9" s="10">
        <f t="shared" si="11"/>
        <v>0</v>
      </c>
      <c r="T9" s="15">
        <v>29.6029032258065</v>
      </c>
      <c r="U9" s="15">
        <f t="shared" si="12"/>
        <v>-964.9074003206468</v>
      </c>
      <c r="V9" s="15">
        <f t="shared" si="13"/>
        <v>-97.21593419354853</v>
      </c>
    </row>
    <row r="10" spans="1:22" ht="12.75">
      <c r="A10" s="4">
        <v>0.14583333333333334</v>
      </c>
      <c r="B10" s="7">
        <v>-31.068191000000002</v>
      </c>
      <c r="C10" s="7">
        <v>0.38826251583170707</v>
      </c>
      <c r="D10" s="7">
        <v>-2.023</v>
      </c>
      <c r="E10" s="7">
        <v>0.31587</v>
      </c>
      <c r="F10" s="6">
        <v>0.3</v>
      </c>
      <c r="G10" s="7">
        <v>-1.2619047619047619</v>
      </c>
      <c r="H10" s="9">
        <f t="shared" si="0"/>
        <v>1.0199189652895795</v>
      </c>
      <c r="I10" s="9">
        <f t="shared" si="1"/>
        <v>1.0732290143192291</v>
      </c>
      <c r="J10" s="9">
        <f t="shared" si="2"/>
        <v>1.2735352593808367</v>
      </c>
      <c r="K10" s="9">
        <f t="shared" si="3"/>
        <v>2.382357445575166</v>
      </c>
      <c r="L10" s="9">
        <f t="shared" si="4"/>
        <v>-19.384148428571432</v>
      </c>
      <c r="M10" s="9">
        <f t="shared" si="5"/>
        <v>-12.945947333333333</v>
      </c>
      <c r="N10" s="9">
        <f t="shared" si="6"/>
        <v>-1.7625664185714287</v>
      </c>
      <c r="O10" s="9">
        <f t="shared" si="7"/>
        <v>-1.5223383433333333</v>
      </c>
      <c r="P10" s="6">
        <f t="shared" si="8"/>
        <v>-32.330095761904765</v>
      </c>
      <c r="Q10" s="6">
        <f t="shared" si="9"/>
        <v>-3.284904761904762</v>
      </c>
      <c r="R10" s="10">
        <f t="shared" si="10"/>
        <v>0</v>
      </c>
      <c r="S10" s="10">
        <f t="shared" si="11"/>
        <v>0</v>
      </c>
      <c r="T10" s="15">
        <v>29.2077419354839</v>
      </c>
      <c r="U10" s="15">
        <f t="shared" si="12"/>
        <v>-944.2890937631961</v>
      </c>
      <c r="V10" s="15">
        <f t="shared" si="13"/>
        <v>-95.94465056835647</v>
      </c>
    </row>
    <row r="11" spans="1:22" ht="12.75">
      <c r="A11" s="4">
        <v>0.16666666666666666</v>
      </c>
      <c r="B11" s="7">
        <v>-31.387185000000002</v>
      </c>
      <c r="C11" s="7">
        <v>0.3913281487333126</v>
      </c>
      <c r="D11" s="7">
        <v>-2.014</v>
      </c>
      <c r="E11" s="7">
        <v>0.31281</v>
      </c>
      <c r="F11" s="6">
        <v>0.3</v>
      </c>
      <c r="G11" s="7">
        <v>-1.2738095238095237</v>
      </c>
      <c r="H11" s="9">
        <f t="shared" si="0"/>
        <v>1.0200027709259043</v>
      </c>
      <c r="I11" s="9">
        <f t="shared" si="1"/>
        <v>1.0725953955739387</v>
      </c>
      <c r="J11" s="9">
        <f t="shared" si="2"/>
        <v>1.2761146494994136</v>
      </c>
      <c r="K11" s="9">
        <f t="shared" si="3"/>
        <v>2.4153453980867137</v>
      </c>
      <c r="L11" s="9">
        <f t="shared" si="4"/>
        <v>-19.486638857142857</v>
      </c>
      <c r="M11" s="9">
        <f t="shared" si="5"/>
        <v>-13.174355666666665</v>
      </c>
      <c r="N11" s="9">
        <f t="shared" si="6"/>
        <v>-1.7661435171428568</v>
      </c>
      <c r="O11" s="9">
        <f t="shared" si="7"/>
        <v>-1.5216660066666667</v>
      </c>
      <c r="P11" s="6">
        <f t="shared" si="8"/>
        <v>-32.66099452380952</v>
      </c>
      <c r="Q11" s="6">
        <f t="shared" si="9"/>
        <v>-3.2878095238095235</v>
      </c>
      <c r="R11" s="10">
        <f t="shared" si="10"/>
        <v>0</v>
      </c>
      <c r="S11" s="10">
        <f t="shared" si="11"/>
        <v>0</v>
      </c>
      <c r="T11" s="15">
        <v>29.1574193548387</v>
      </c>
      <c r="U11" s="15">
        <f t="shared" si="12"/>
        <v>-952.3103138768046</v>
      </c>
      <c r="V11" s="15">
        <f t="shared" si="13"/>
        <v>-95.86404104454681</v>
      </c>
    </row>
    <row r="12" spans="1:22" ht="12.75">
      <c r="A12" s="5" t="s">
        <v>4</v>
      </c>
      <c r="B12" s="7">
        <v>-31.391450000000006</v>
      </c>
      <c r="C12" s="7">
        <v>0.3951493798470603</v>
      </c>
      <c r="D12" s="7">
        <v>-2.017</v>
      </c>
      <c r="E12" s="7">
        <v>0.31383</v>
      </c>
      <c r="F12" s="6">
        <v>0.3</v>
      </c>
      <c r="G12" s="7">
        <v>-1.2857142857142858</v>
      </c>
      <c r="H12" s="9">
        <f t="shared" si="0"/>
        <v>1.0203145037295398</v>
      </c>
      <c r="I12" s="9">
        <f t="shared" si="1"/>
        <v>1.0725554146009872</v>
      </c>
      <c r="J12" s="9">
        <f t="shared" si="2"/>
        <v>1.2786943084531195</v>
      </c>
      <c r="K12" s="9">
        <f t="shared" si="3"/>
        <v>2.4218119315329307</v>
      </c>
      <c r="L12" s="9">
        <f t="shared" si="4"/>
        <v>-19.37285228571429</v>
      </c>
      <c r="M12" s="9">
        <f t="shared" si="5"/>
        <v>-13.304312000000005</v>
      </c>
      <c r="N12" s="9">
        <f t="shared" si="6"/>
        <v>-1.7697191757142856</v>
      </c>
      <c r="O12" s="9">
        <f t="shared" si="7"/>
        <v>-1.5329951099999999</v>
      </c>
      <c r="P12" s="6">
        <f t="shared" si="8"/>
        <v>-32.6771642857143</v>
      </c>
      <c r="Q12" s="6">
        <f t="shared" si="9"/>
        <v>-3.3027142857142855</v>
      </c>
      <c r="R12" s="10">
        <f t="shared" si="10"/>
        <v>0</v>
      </c>
      <c r="S12" s="10">
        <f t="shared" si="11"/>
        <v>0</v>
      </c>
      <c r="T12" s="15">
        <v>29.3216129032258</v>
      </c>
      <c r="U12" s="15">
        <f t="shared" si="12"/>
        <v>-958.1471619608297</v>
      </c>
      <c r="V12" s="15">
        <f t="shared" si="13"/>
        <v>-96.84090981566818</v>
      </c>
    </row>
    <row r="13" spans="1:22" ht="12.75">
      <c r="A13" s="4">
        <v>0.20833333333333334</v>
      </c>
      <c r="B13" s="7">
        <v>-32.123396</v>
      </c>
      <c r="C13" s="7">
        <v>0.3939430625578939</v>
      </c>
      <c r="D13" s="7">
        <v>-2.034</v>
      </c>
      <c r="E13" s="7">
        <v>0.31957</v>
      </c>
      <c r="F13" s="6">
        <v>0.3</v>
      </c>
      <c r="G13" s="7">
        <v>-1.2976190476190477</v>
      </c>
      <c r="H13" s="9">
        <f t="shared" si="0"/>
        <v>1.0199955607653755</v>
      </c>
      <c r="I13" s="9">
        <f t="shared" si="1"/>
        <v>1.0717778331454861</v>
      </c>
      <c r="J13" s="9">
        <f t="shared" si="2"/>
        <v>1.2812768985227083</v>
      </c>
      <c r="K13" s="9">
        <f t="shared" si="3"/>
        <v>2.3974243310622034</v>
      </c>
      <c r="L13" s="9">
        <f t="shared" si="4"/>
        <v>-19.857892714285715</v>
      </c>
      <c r="M13" s="9">
        <f t="shared" si="5"/>
        <v>-13.563122333333332</v>
      </c>
      <c r="N13" s="9">
        <f t="shared" si="6"/>
        <v>-1.773280334285714</v>
      </c>
      <c r="O13" s="9">
        <f t="shared" si="7"/>
        <v>-1.5583387133333333</v>
      </c>
      <c r="P13" s="6">
        <f t="shared" si="8"/>
        <v>-33.42101504761905</v>
      </c>
      <c r="Q13" s="6">
        <f t="shared" si="9"/>
        <v>-3.3316190476190473</v>
      </c>
      <c r="R13" s="10">
        <f t="shared" si="10"/>
        <v>0</v>
      </c>
      <c r="S13" s="10">
        <f t="shared" si="11"/>
        <v>0</v>
      </c>
      <c r="T13" s="15">
        <v>29.7541935483871</v>
      </c>
      <c r="U13" s="15">
        <f t="shared" si="12"/>
        <v>-994.415350310415</v>
      </c>
      <c r="V13" s="15">
        <f t="shared" si="13"/>
        <v>-99.12963797235022</v>
      </c>
    </row>
    <row r="14" spans="1:22" ht="12.75">
      <c r="A14" s="4">
        <v>0.22916666666666666</v>
      </c>
      <c r="B14" s="7">
        <v>-33.670770999999995</v>
      </c>
      <c r="C14" s="7">
        <v>0.3971615024794057</v>
      </c>
      <c r="D14" s="7">
        <v>-2.028</v>
      </c>
      <c r="E14" s="7">
        <v>0.31755</v>
      </c>
      <c r="F14" s="6">
        <v>0.3</v>
      </c>
      <c r="G14" s="7">
        <v>-1.3095238095238095</v>
      </c>
      <c r="H14" s="9">
        <f t="shared" si="0"/>
        <v>1.0193544401784833</v>
      </c>
      <c r="I14" s="9">
        <f t="shared" si="1"/>
        <v>1.068547438890706</v>
      </c>
      <c r="J14" s="9">
        <f t="shared" si="2"/>
        <v>1.2838545532572145</v>
      </c>
      <c r="K14" s="9">
        <f t="shared" si="3"/>
        <v>2.4234144534642335</v>
      </c>
      <c r="L14" s="9">
        <f t="shared" si="4"/>
        <v>-20.690894142857136</v>
      </c>
      <c r="M14" s="9">
        <f t="shared" si="5"/>
        <v>-14.289400666666666</v>
      </c>
      <c r="N14" s="9">
        <f t="shared" si="6"/>
        <v>-1.776865742857143</v>
      </c>
      <c r="O14" s="9">
        <f t="shared" si="7"/>
        <v>-1.5606580666666665</v>
      </c>
      <c r="P14" s="6">
        <f t="shared" si="8"/>
        <v>-34.9802948095238</v>
      </c>
      <c r="Q14" s="6">
        <f t="shared" si="9"/>
        <v>-3.33752380952381</v>
      </c>
      <c r="R14" s="10">
        <f t="shared" si="10"/>
        <v>0</v>
      </c>
      <c r="S14" s="10">
        <f t="shared" si="11"/>
        <v>0</v>
      </c>
      <c r="T14" s="15">
        <v>29.9448387096774</v>
      </c>
      <c r="U14" s="15">
        <f t="shared" si="12"/>
        <v>-1047.4792860881555</v>
      </c>
      <c r="V14" s="15">
        <f t="shared" si="13"/>
        <v>-99.94161216589856</v>
      </c>
    </row>
    <row r="15" spans="1:22" ht="12.75">
      <c r="A15" s="4">
        <v>0.25</v>
      </c>
      <c r="B15" s="7">
        <v>-37.169962</v>
      </c>
      <c r="C15" s="7">
        <v>0.39320131669760666</v>
      </c>
      <c r="D15" s="7">
        <v>-2.053</v>
      </c>
      <c r="E15" s="7">
        <v>0.32586</v>
      </c>
      <c r="F15" s="6">
        <v>0.3</v>
      </c>
      <c r="G15" s="7">
        <v>-1.3214285714285714</v>
      </c>
      <c r="H15" s="9">
        <f t="shared" si="0"/>
        <v>1.0175763301063572</v>
      </c>
      <c r="I15" s="9">
        <f t="shared" si="1"/>
        <v>1.0632899353676337</v>
      </c>
      <c r="J15" s="9">
        <f t="shared" si="2"/>
        <v>1.2864348794884441</v>
      </c>
      <c r="K15" s="9">
        <f t="shared" si="3"/>
        <v>2.3826801567220874</v>
      </c>
      <c r="L15" s="9">
        <f t="shared" si="4"/>
        <v>-22.951112571428563</v>
      </c>
      <c r="M15" s="9">
        <f t="shared" si="5"/>
        <v>-15.540278000000002</v>
      </c>
      <c r="N15" s="9">
        <f t="shared" si="6"/>
        <v>-1.7804379914285715</v>
      </c>
      <c r="O15" s="9">
        <f t="shared" si="7"/>
        <v>-1.5939905799999998</v>
      </c>
      <c r="P15" s="6">
        <f t="shared" si="8"/>
        <v>-38.49139057142857</v>
      </c>
      <c r="Q15" s="6">
        <f t="shared" si="9"/>
        <v>-3.374428571428571</v>
      </c>
      <c r="R15" s="10">
        <f t="shared" si="10"/>
        <v>0</v>
      </c>
      <c r="S15" s="10">
        <f t="shared" si="11"/>
        <v>0</v>
      </c>
      <c r="T15" s="15">
        <v>29.4306451612903</v>
      </c>
      <c r="U15" s="15">
        <f t="shared" si="12"/>
        <v>-1132.8264576723493</v>
      </c>
      <c r="V15" s="15">
        <f t="shared" si="13"/>
        <v>-99.31160990783401</v>
      </c>
    </row>
    <row r="16" spans="1:22" ht="12.75">
      <c r="A16" s="4">
        <v>0.2708333333333333</v>
      </c>
      <c r="B16" s="7">
        <v>-40.480396000000006</v>
      </c>
      <c r="C16" s="7">
        <v>0.3958359992328139</v>
      </c>
      <c r="D16" s="7">
        <v>-2.107</v>
      </c>
      <c r="E16" s="7">
        <v>0.34314</v>
      </c>
      <c r="F16" s="6">
        <v>0.3</v>
      </c>
      <c r="G16" s="7">
        <v>-1.3333333333333333</v>
      </c>
      <c r="H16" s="9">
        <f t="shared" si="0"/>
        <v>1.0163553708052868</v>
      </c>
      <c r="I16" s="9">
        <f t="shared" si="1"/>
        <v>1.058247425661411</v>
      </c>
      <c r="J16" s="9">
        <f t="shared" si="2"/>
        <v>1.2890165015561152</v>
      </c>
      <c r="K16" s="9">
        <f t="shared" si="3"/>
        <v>2.2909246512454096</v>
      </c>
      <c r="L16" s="9">
        <f t="shared" si="4"/>
        <v>-24.856798</v>
      </c>
      <c r="M16" s="9">
        <f t="shared" si="5"/>
        <v>-16.956931333333337</v>
      </c>
      <c r="N16" s="9">
        <f t="shared" si="6"/>
        <v>-1.7840040199999998</v>
      </c>
      <c r="O16" s="9">
        <f t="shared" si="7"/>
        <v>-1.6563293133333332</v>
      </c>
      <c r="P16" s="6">
        <f t="shared" si="8"/>
        <v>-41.81372933333334</v>
      </c>
      <c r="Q16" s="6">
        <f t="shared" si="9"/>
        <v>-3.4403333333333332</v>
      </c>
      <c r="R16" s="10">
        <f t="shared" si="10"/>
        <v>0</v>
      </c>
      <c r="S16" s="10">
        <f t="shared" si="11"/>
        <v>0</v>
      </c>
      <c r="T16" s="15">
        <v>30.0803225806452</v>
      </c>
      <c r="U16" s="15">
        <f t="shared" si="12"/>
        <v>-1257.7704666464533</v>
      </c>
      <c r="V16" s="15">
        <f t="shared" si="13"/>
        <v>-103.48633645161303</v>
      </c>
    </row>
    <row r="17" spans="1:22" ht="12.75">
      <c r="A17" s="5" t="s">
        <v>5</v>
      </c>
      <c r="B17" s="7">
        <v>-46.04593100000001</v>
      </c>
      <c r="C17" s="7">
        <v>0.39117682298572704</v>
      </c>
      <c r="D17" s="7">
        <v>-2.201</v>
      </c>
      <c r="E17" s="7">
        <v>0.37119</v>
      </c>
      <c r="F17" s="6">
        <v>0.3</v>
      </c>
      <c r="G17" s="7">
        <v>-1.3452380952380953</v>
      </c>
      <c r="H17" s="9">
        <f t="shared" si="0"/>
        <v>1.0143958720079072</v>
      </c>
      <c r="I17" s="9">
        <f t="shared" si="1"/>
        <v>1.0522796683555498</v>
      </c>
      <c r="J17" s="9">
        <f t="shared" si="2"/>
        <v>1.2915955754503308</v>
      </c>
      <c r="K17" s="9">
        <f t="shared" si="3"/>
        <v>2.1526060297892884</v>
      </c>
      <c r="L17" s="9">
        <f t="shared" si="4"/>
        <v>-28.43740142857143</v>
      </c>
      <c r="M17" s="9">
        <f t="shared" si="5"/>
        <v>-18.95376766666667</v>
      </c>
      <c r="N17" s="9">
        <f t="shared" si="6"/>
        <v>-1.7875822385714284</v>
      </c>
      <c r="O17" s="9">
        <f t="shared" si="7"/>
        <v>-1.7586558566666666</v>
      </c>
      <c r="P17" s="6">
        <f t="shared" si="8"/>
        <v>-47.3911690952381</v>
      </c>
      <c r="Q17" s="6">
        <f t="shared" si="9"/>
        <v>-3.546238095238095</v>
      </c>
      <c r="R17" s="10">
        <f t="shared" si="10"/>
        <v>0</v>
      </c>
      <c r="S17" s="10">
        <f t="shared" si="11"/>
        <v>0</v>
      </c>
      <c r="T17" s="15">
        <v>31.7767741935484</v>
      </c>
      <c r="U17" s="15">
        <f t="shared" si="12"/>
        <v>-1505.9384791076504</v>
      </c>
      <c r="V17" s="15">
        <f t="shared" si="13"/>
        <v>-112.68800718894012</v>
      </c>
    </row>
    <row r="18" spans="1:22" ht="12.75">
      <c r="A18" s="4">
        <v>0.3125</v>
      </c>
      <c r="B18" s="7">
        <v>-52.911198999999996</v>
      </c>
      <c r="C18" s="7">
        <v>0.41792129866495753</v>
      </c>
      <c r="D18" s="7">
        <v>-2.327</v>
      </c>
      <c r="E18" s="7">
        <v>0.40524</v>
      </c>
      <c r="F18" s="6">
        <v>0.3</v>
      </c>
      <c r="G18" s="7">
        <v>-1.3571428571428572</v>
      </c>
      <c r="H18" s="9">
        <f t="shared" si="0"/>
        <v>1.0132195754694293</v>
      </c>
      <c r="I18" s="9">
        <f t="shared" si="1"/>
        <v>1.0429617038919279</v>
      </c>
      <c r="J18" s="9">
        <f t="shared" si="2"/>
        <v>1.2941769791249662</v>
      </c>
      <c r="K18" s="9">
        <f t="shared" si="3"/>
        <v>2.007430083185729</v>
      </c>
      <c r="L18" s="9">
        <f t="shared" si="4"/>
        <v>-31.20562485714286</v>
      </c>
      <c r="M18" s="9">
        <f t="shared" si="5"/>
        <v>-23.062717</v>
      </c>
      <c r="N18" s="9">
        <f t="shared" si="6"/>
        <v>-1.7911493771428568</v>
      </c>
      <c r="O18" s="9">
        <f t="shared" si="7"/>
        <v>-1.8929934799999997</v>
      </c>
      <c r="P18" s="6">
        <f t="shared" si="8"/>
        <v>-54.26834185714286</v>
      </c>
      <c r="Q18" s="6">
        <f t="shared" si="9"/>
        <v>-3.6841428571428567</v>
      </c>
      <c r="R18" s="10">
        <f t="shared" si="10"/>
        <v>0</v>
      </c>
      <c r="S18" s="10">
        <f t="shared" si="11"/>
        <v>0</v>
      </c>
      <c r="T18" s="15">
        <v>35.7745161290323</v>
      </c>
      <c r="U18" s="15">
        <f t="shared" si="12"/>
        <v>-1941.4236710641958</v>
      </c>
      <c r="V18" s="15">
        <f t="shared" si="13"/>
        <v>-131.79842806451626</v>
      </c>
    </row>
    <row r="19" spans="1:22" ht="12.75">
      <c r="A19" s="4">
        <v>0.3333333333333333</v>
      </c>
      <c r="B19" s="7">
        <v>-60.129826</v>
      </c>
      <c r="C19" s="7">
        <v>0.4285049153476679</v>
      </c>
      <c r="D19" s="7">
        <v>-2.111</v>
      </c>
      <c r="E19" s="7">
        <v>0.34154</v>
      </c>
      <c r="F19" s="6">
        <v>0.3</v>
      </c>
      <c r="G19" s="7">
        <v>-1.8333333333333333</v>
      </c>
      <c r="H19" s="9">
        <f t="shared" si="0"/>
        <v>1.0160051682143179</v>
      </c>
      <c r="I19" s="9">
        <f t="shared" si="1"/>
        <v>1.0498073825615013</v>
      </c>
      <c r="J19" s="9">
        <f t="shared" si="2"/>
        <v>1.3956808741951652</v>
      </c>
      <c r="K19" s="9">
        <f t="shared" si="3"/>
        <v>2.779957641816322</v>
      </c>
      <c r="L19" s="9">
        <f t="shared" si="4"/>
        <v>-34.9139</v>
      </c>
      <c r="M19" s="9">
        <f t="shared" si="5"/>
        <v>-27.04925933333333</v>
      </c>
      <c r="N19" s="9">
        <f t="shared" si="6"/>
        <v>-1.94000906</v>
      </c>
      <c r="O19" s="9">
        <f t="shared" si="7"/>
        <v>-2.0043242733333333</v>
      </c>
      <c r="P19" s="6">
        <f t="shared" si="8"/>
        <v>-61.96315933333333</v>
      </c>
      <c r="Q19" s="6">
        <f t="shared" si="9"/>
        <v>-3.9443333333333332</v>
      </c>
      <c r="R19" s="10">
        <f t="shared" si="10"/>
        <v>0</v>
      </c>
      <c r="S19" s="10">
        <f t="shared" si="11"/>
        <v>0</v>
      </c>
      <c r="T19" s="15">
        <v>38.0664516129032</v>
      </c>
      <c r="U19" s="15">
        <f t="shared" si="12"/>
        <v>-2358.7176065449444</v>
      </c>
      <c r="V19" s="15">
        <f t="shared" si="13"/>
        <v>-150.1467739784945</v>
      </c>
    </row>
    <row r="20" spans="1:22" ht="12.75">
      <c r="A20" s="5" t="s">
        <v>6</v>
      </c>
      <c r="B20" s="7">
        <v>-67.07326700000002</v>
      </c>
      <c r="C20" s="7">
        <v>0.45427245999512744</v>
      </c>
      <c r="D20" s="7">
        <v>-2.301</v>
      </c>
      <c r="E20" s="7">
        <v>0.39591</v>
      </c>
      <c r="F20" s="6">
        <v>0.3</v>
      </c>
      <c r="G20" s="7">
        <v>-1.4761904761904763</v>
      </c>
      <c r="H20" s="9">
        <f t="shared" si="0"/>
        <v>1.0120986892580575</v>
      </c>
      <c r="I20" s="9">
        <f t="shared" si="1"/>
        <v>1.03391365282051</v>
      </c>
      <c r="J20" s="9">
        <f t="shared" si="2"/>
        <v>1.318599719126804</v>
      </c>
      <c r="K20" s="9">
        <f t="shared" si="3"/>
        <v>2.134298477171729</v>
      </c>
      <c r="L20" s="9">
        <f t="shared" si="4"/>
        <v>-37.04658614285715</v>
      </c>
      <c r="M20" s="9">
        <f t="shared" si="5"/>
        <v>-31.502871333333342</v>
      </c>
      <c r="N20" s="9">
        <f t="shared" si="6"/>
        <v>-1.8328682328571428</v>
      </c>
      <c r="O20" s="9">
        <f t="shared" si="7"/>
        <v>-1.9443222433333334</v>
      </c>
      <c r="P20" s="6">
        <f t="shared" si="8"/>
        <v>-68.5494574761905</v>
      </c>
      <c r="Q20" s="6">
        <f t="shared" si="9"/>
        <v>-3.7771904761904764</v>
      </c>
      <c r="R20" s="10">
        <f t="shared" si="10"/>
        <v>0</v>
      </c>
      <c r="S20" s="10">
        <f t="shared" si="11"/>
        <v>0</v>
      </c>
      <c r="T20" s="15">
        <v>38.5374193548387</v>
      </c>
      <c r="U20" s="15">
        <f t="shared" si="12"/>
        <v>-2641.719189306636</v>
      </c>
      <c r="V20" s="15">
        <f t="shared" si="13"/>
        <v>-145.56317336405527</v>
      </c>
    </row>
    <row r="21" spans="1:22" ht="12.75">
      <c r="A21" s="5" t="s">
        <v>7</v>
      </c>
      <c r="B21" s="7">
        <v>-73.07664500000001</v>
      </c>
      <c r="C21" s="7">
        <v>0.4773746933784386</v>
      </c>
      <c r="D21" s="7">
        <v>-2.482</v>
      </c>
      <c r="E21" s="7">
        <v>0.43997</v>
      </c>
      <c r="F21" s="6">
        <v>0.3</v>
      </c>
      <c r="G21" s="7">
        <v>-1.3928571428571428</v>
      </c>
      <c r="H21" s="9">
        <f t="shared" si="0"/>
        <v>1.0109410447582319</v>
      </c>
      <c r="I21" s="9">
        <f t="shared" si="1"/>
        <v>1.0279490224736227</v>
      </c>
      <c r="J21" s="9">
        <f t="shared" si="2"/>
        <v>1.3006178476834669</v>
      </c>
      <c r="K21" s="9">
        <f t="shared" si="3"/>
        <v>1.892852613183629</v>
      </c>
      <c r="L21" s="9">
        <f t="shared" si="4"/>
        <v>-38.60956114285714</v>
      </c>
      <c r="M21" s="9">
        <f t="shared" si="5"/>
        <v>-35.85994100000001</v>
      </c>
      <c r="N21" s="9">
        <f t="shared" si="6"/>
        <v>-1.8078516028571432</v>
      </c>
      <c r="O21" s="9">
        <f t="shared" si="7"/>
        <v>-2.0670055400000003</v>
      </c>
      <c r="P21" s="6">
        <f t="shared" si="8"/>
        <v>-74.46950214285715</v>
      </c>
      <c r="Q21" s="6">
        <f t="shared" si="9"/>
        <v>-3.8748571428571434</v>
      </c>
      <c r="R21" s="10">
        <f t="shared" si="10"/>
        <v>0</v>
      </c>
      <c r="S21" s="10">
        <f t="shared" si="11"/>
        <v>0</v>
      </c>
      <c r="T21" s="15">
        <v>42.4006451612903</v>
      </c>
      <c r="U21" s="15">
        <f t="shared" si="12"/>
        <v>-3157.5549356972338</v>
      </c>
      <c r="V21" s="15">
        <f t="shared" si="13"/>
        <v>-164.2964427649769</v>
      </c>
    </row>
    <row r="22" spans="1:22" ht="12.75">
      <c r="A22" s="5" t="s">
        <v>13</v>
      </c>
      <c r="B22" s="7">
        <v>-75.81256199999999</v>
      </c>
      <c r="C22" s="7">
        <v>0.4868978178049173</v>
      </c>
      <c r="D22" s="7">
        <v>-2.568</v>
      </c>
      <c r="E22" s="7">
        <v>0.45872</v>
      </c>
      <c r="F22" s="6">
        <v>0.3</v>
      </c>
      <c r="G22" s="7">
        <v>-1.4047619047619047</v>
      </c>
      <c r="H22" s="9">
        <f t="shared" si="0"/>
        <v>1.0108337532759295</v>
      </c>
      <c r="I22" s="9">
        <f t="shared" si="1"/>
        <v>1.0266392356587426</v>
      </c>
      <c r="J22" s="9">
        <f t="shared" si="2"/>
        <v>1.3031844870573974</v>
      </c>
      <c r="K22" s="9">
        <f t="shared" si="3"/>
        <v>1.8347531494019569</v>
      </c>
      <c r="L22" s="9">
        <f t="shared" si="4"/>
        <v>-39.32101957142857</v>
      </c>
      <c r="M22" s="9">
        <f t="shared" si="5"/>
        <v>-37.896304333333326</v>
      </c>
      <c r="N22" s="9">
        <f t="shared" si="6"/>
        <v>-1.8114356114285712</v>
      </c>
      <c r="O22" s="9">
        <f t="shared" si="7"/>
        <v>-2.1613262933333335</v>
      </c>
      <c r="P22" s="6">
        <f t="shared" si="8"/>
        <v>-77.2173239047619</v>
      </c>
      <c r="Q22" s="6">
        <f t="shared" si="9"/>
        <v>-3.9727619047619047</v>
      </c>
      <c r="R22" s="10">
        <f t="shared" si="10"/>
        <v>0</v>
      </c>
      <c r="S22" s="10">
        <f t="shared" si="11"/>
        <v>0</v>
      </c>
      <c r="T22" s="15">
        <v>43.6345161290323</v>
      </c>
      <c r="U22" s="15">
        <f t="shared" si="12"/>
        <v>-3369.3405653630443</v>
      </c>
      <c r="V22" s="15">
        <f t="shared" si="13"/>
        <v>-173.3495434101384</v>
      </c>
    </row>
    <row r="23" spans="1:22" ht="12.75">
      <c r="A23" s="4">
        <v>0.4166666666666667</v>
      </c>
      <c r="B23" s="7">
        <v>-76.41269700000001</v>
      </c>
      <c r="C23" s="7">
        <v>0.49277352427437554</v>
      </c>
      <c r="D23" s="7">
        <v>-2.624</v>
      </c>
      <c r="E23" s="7">
        <v>0.47027</v>
      </c>
      <c r="F23" s="6">
        <v>0.3</v>
      </c>
      <c r="G23" s="7">
        <v>-1.4166666666666667</v>
      </c>
      <c r="H23" s="9">
        <f t="shared" si="0"/>
        <v>1.0109653244705301</v>
      </c>
      <c r="I23" s="9">
        <f t="shared" si="1"/>
        <v>1.0263361823682633</v>
      </c>
      <c r="J23" s="9">
        <f t="shared" si="2"/>
        <v>1.3057528616741247</v>
      </c>
      <c r="K23" s="9">
        <f t="shared" si="3"/>
        <v>1.803627167302783</v>
      </c>
      <c r="L23" s="9">
        <f t="shared" si="4"/>
        <v>-39.183542999999986</v>
      </c>
      <c r="M23" s="9">
        <f t="shared" si="5"/>
        <v>-38.64582066666668</v>
      </c>
      <c r="N23" s="9">
        <f t="shared" si="6"/>
        <v>-1.8150115199999999</v>
      </c>
      <c r="O23" s="9">
        <f t="shared" si="7"/>
        <v>-2.225655146666667</v>
      </c>
      <c r="P23" s="6">
        <f t="shared" si="8"/>
        <v>-77.82936366666667</v>
      </c>
      <c r="Q23" s="6">
        <f t="shared" si="9"/>
        <v>-4.040666666666667</v>
      </c>
      <c r="R23" s="10">
        <f t="shared" si="10"/>
        <v>0</v>
      </c>
      <c r="S23" s="10">
        <f t="shared" si="11"/>
        <v>0</v>
      </c>
      <c r="T23" s="15">
        <v>43.2316129032258</v>
      </c>
      <c r="U23" s="15">
        <f t="shared" si="12"/>
        <v>-3364.68892254172</v>
      </c>
      <c r="V23" s="15">
        <f t="shared" si="13"/>
        <v>-174.68453720430105</v>
      </c>
    </row>
    <row r="24" spans="1:22" ht="12.75">
      <c r="A24" s="4">
        <v>0.4375</v>
      </c>
      <c r="B24" s="7">
        <v>-77.816575</v>
      </c>
      <c r="C24" s="7">
        <v>0.4950785227954327</v>
      </c>
      <c r="D24" s="7">
        <v>-2.651</v>
      </c>
      <c r="E24" s="7">
        <v>0.47567</v>
      </c>
      <c r="F24" s="6">
        <v>0.3</v>
      </c>
      <c r="G24" s="7">
        <v>-1.4285714285714286</v>
      </c>
      <c r="H24" s="9">
        <f t="shared" si="0"/>
        <v>1.0109075511595054</v>
      </c>
      <c r="I24" s="9">
        <f t="shared" si="1"/>
        <v>1.0259569584310992</v>
      </c>
      <c r="J24" s="9">
        <f t="shared" si="2"/>
        <v>1.308325028281807</v>
      </c>
      <c r="K24" s="9">
        <f t="shared" si="3"/>
        <v>1.7930206757857332</v>
      </c>
      <c r="L24" s="9">
        <f t="shared" si="4"/>
        <v>-39.71983142857143</v>
      </c>
      <c r="M24" s="9">
        <f t="shared" si="5"/>
        <v>-39.525315000000006</v>
      </c>
      <c r="N24" s="9">
        <f t="shared" si="6"/>
        <v>-1.8185702585714287</v>
      </c>
      <c r="O24" s="9">
        <f t="shared" si="7"/>
        <v>-2.26100117</v>
      </c>
      <c r="P24" s="6">
        <f t="shared" si="8"/>
        <v>-79.24514642857145</v>
      </c>
      <c r="Q24" s="6">
        <f t="shared" si="9"/>
        <v>-4.079571428571429</v>
      </c>
      <c r="R24" s="10">
        <f t="shared" si="10"/>
        <v>0</v>
      </c>
      <c r="S24" s="10">
        <f t="shared" si="11"/>
        <v>0</v>
      </c>
      <c r="T24" s="15">
        <v>44.8548387096774</v>
      </c>
      <c r="U24" s="15">
        <f t="shared" si="12"/>
        <v>-3554.5282615783403</v>
      </c>
      <c r="V24" s="15">
        <f t="shared" si="13"/>
        <v>-182.98851843317965</v>
      </c>
    </row>
    <row r="25" spans="1:22" ht="12.75">
      <c r="A25" s="5" t="s">
        <v>8</v>
      </c>
      <c r="B25" s="7">
        <v>-78.14995599999999</v>
      </c>
      <c r="C25" s="7">
        <v>0.495777809523015</v>
      </c>
      <c r="D25" s="7">
        <v>-2.658</v>
      </c>
      <c r="E25" s="7">
        <v>0.47705</v>
      </c>
      <c r="F25" s="6">
        <v>0.3</v>
      </c>
      <c r="G25" s="7">
        <v>-1.4404761904761905</v>
      </c>
      <c r="H25" s="9">
        <f t="shared" si="0"/>
        <v>1.0109667172493961</v>
      </c>
      <c r="I25" s="9">
        <f t="shared" si="1"/>
        <v>1.026024854019496</v>
      </c>
      <c r="J25" s="9">
        <f t="shared" si="2"/>
        <v>1.310893895798253</v>
      </c>
      <c r="K25" s="9">
        <f t="shared" si="3"/>
        <v>1.7952162524220907</v>
      </c>
      <c r="L25" s="9">
        <f t="shared" si="4"/>
        <v>-39.83708485714285</v>
      </c>
      <c r="M25" s="9">
        <f t="shared" si="5"/>
        <v>-39.75334733333333</v>
      </c>
      <c r="N25" s="9">
        <f t="shared" si="6"/>
        <v>-1.8221439571428573</v>
      </c>
      <c r="O25" s="9">
        <f t="shared" si="7"/>
        <v>-2.276332233333333</v>
      </c>
      <c r="P25" s="6">
        <f t="shared" si="8"/>
        <v>-79.59043219047618</v>
      </c>
      <c r="Q25" s="6">
        <f t="shared" si="9"/>
        <v>-4.09847619047619</v>
      </c>
      <c r="R25" s="10">
        <f t="shared" si="10"/>
        <v>0</v>
      </c>
      <c r="S25" s="10">
        <f t="shared" si="11"/>
        <v>0</v>
      </c>
      <c r="T25" s="15">
        <v>45.3054838709677</v>
      </c>
      <c r="U25" s="15">
        <f t="shared" si="12"/>
        <v>-3605.883041888967</v>
      </c>
      <c r="V25" s="15">
        <f t="shared" si="13"/>
        <v>-185.68344694316417</v>
      </c>
    </row>
    <row r="26" spans="1:22" ht="12.75">
      <c r="A26" s="4">
        <v>0.4791666666666667</v>
      </c>
      <c r="B26" s="7">
        <v>-77.542268</v>
      </c>
      <c r="C26" s="7">
        <v>0.4981728932664183</v>
      </c>
      <c r="D26" s="7">
        <v>-2.669</v>
      </c>
      <c r="E26" s="7">
        <v>0.47921</v>
      </c>
      <c r="F26" s="6">
        <v>0.3</v>
      </c>
      <c r="G26" s="7">
        <v>-1.4523809523809523</v>
      </c>
      <c r="H26" s="9">
        <f t="shared" si="0"/>
        <v>1.0111971935031137</v>
      </c>
      <c r="I26" s="9">
        <f t="shared" si="1"/>
        <v>1.0263184308540785</v>
      </c>
      <c r="J26" s="9">
        <f t="shared" si="2"/>
        <v>1.3134661060718305</v>
      </c>
      <c r="K26" s="9">
        <f t="shared" si="3"/>
        <v>1.7948847016743117</v>
      </c>
      <c r="L26" s="9">
        <f t="shared" si="4"/>
        <v>-39.34852628571429</v>
      </c>
      <c r="M26" s="9">
        <f t="shared" si="5"/>
        <v>-39.64612266666667</v>
      </c>
      <c r="N26" s="9">
        <f t="shared" si="6"/>
        <v>-1.8257027957142855</v>
      </c>
      <c r="O26" s="9">
        <f t="shared" si="7"/>
        <v>-2.295678156666667</v>
      </c>
      <c r="P26" s="6">
        <f t="shared" si="8"/>
        <v>-78.99464895238097</v>
      </c>
      <c r="Q26" s="6">
        <f t="shared" si="9"/>
        <v>-4.121380952380952</v>
      </c>
      <c r="R26" s="10">
        <f t="shared" si="10"/>
        <v>0</v>
      </c>
      <c r="S26" s="10">
        <f t="shared" si="11"/>
        <v>0</v>
      </c>
      <c r="T26" s="15">
        <v>47.1825806451613</v>
      </c>
      <c r="U26" s="15">
        <f t="shared" si="12"/>
        <v>-3727.1713947319217</v>
      </c>
      <c r="V26" s="15">
        <f t="shared" si="13"/>
        <v>-194.45738915514596</v>
      </c>
    </row>
    <row r="27" spans="1:22" ht="12.75">
      <c r="A27" s="4">
        <v>0.5</v>
      </c>
      <c r="B27" s="7">
        <v>-77.07853600000001</v>
      </c>
      <c r="C27" s="7">
        <v>0.49616911509580297</v>
      </c>
      <c r="D27" s="7">
        <v>-2.656</v>
      </c>
      <c r="E27" s="7">
        <v>0.47685</v>
      </c>
      <c r="F27" s="6">
        <v>0.3</v>
      </c>
      <c r="G27" s="7">
        <v>-1.4642857142857142</v>
      </c>
      <c r="H27" s="9">
        <f t="shared" si="0"/>
        <v>1.0113117249516446</v>
      </c>
      <c r="I27" s="9">
        <f t="shared" si="1"/>
        <v>1.026801597500721</v>
      </c>
      <c r="J27" s="9">
        <f t="shared" si="2"/>
        <v>1.3161497041537897</v>
      </c>
      <c r="K27" s="9">
        <f t="shared" si="3"/>
        <v>1.8093083248375696</v>
      </c>
      <c r="L27" s="9">
        <f t="shared" si="4"/>
        <v>-39.27383271428573</v>
      </c>
      <c r="M27" s="9">
        <f t="shared" si="5"/>
        <v>-39.268989</v>
      </c>
      <c r="N27" s="9">
        <f t="shared" si="6"/>
        <v>-1.8287721142857143</v>
      </c>
      <c r="O27" s="9">
        <f t="shared" si="7"/>
        <v>-2.2915136</v>
      </c>
      <c r="P27" s="6">
        <f t="shared" si="8"/>
        <v>-78.54282171428574</v>
      </c>
      <c r="Q27" s="6">
        <f t="shared" si="9"/>
        <v>-4.120285714285714</v>
      </c>
      <c r="R27" s="10">
        <f t="shared" si="10"/>
        <v>0</v>
      </c>
      <c r="S27" s="10">
        <f t="shared" si="11"/>
        <v>0</v>
      </c>
      <c r="T27" s="15">
        <v>49.3916129032258</v>
      </c>
      <c r="U27" s="15">
        <f t="shared" si="12"/>
        <v>-3879.3566464390788</v>
      </c>
      <c r="V27" s="15">
        <f t="shared" si="13"/>
        <v>-203.5075570506912</v>
      </c>
    </row>
    <row r="28" spans="1:22" ht="12.75">
      <c r="A28" s="4">
        <v>0.5208333333333334</v>
      </c>
      <c r="B28" s="7">
        <v>-75.76755</v>
      </c>
      <c r="C28" s="7">
        <v>0.49169668281474066</v>
      </c>
      <c r="D28" s="7">
        <v>-2.652</v>
      </c>
      <c r="E28" s="7">
        <v>0.47587</v>
      </c>
      <c r="F28" s="6">
        <v>0.3</v>
      </c>
      <c r="G28" s="7">
        <v>-1.4761904761904763</v>
      </c>
      <c r="H28" s="9">
        <f t="shared" si="0"/>
        <v>1.0114989309388267</v>
      </c>
      <c r="I28" s="9">
        <f t="shared" si="1"/>
        <v>1.0277370274615987</v>
      </c>
      <c r="J28" s="9">
        <f t="shared" si="2"/>
        <v>1.3186039205392284</v>
      </c>
      <c r="K28" s="9">
        <f t="shared" si="3"/>
        <v>1.8188014304365903</v>
      </c>
      <c r="L28" s="9">
        <f t="shared" si="4"/>
        <v>-38.95575414285714</v>
      </c>
      <c r="M28" s="9">
        <f t="shared" si="5"/>
        <v>-38.287986333333336</v>
      </c>
      <c r="N28" s="9">
        <f t="shared" si="6"/>
        <v>-1.8328499028571426</v>
      </c>
      <c r="O28" s="9">
        <f t="shared" si="7"/>
        <v>-2.2953405733333336</v>
      </c>
      <c r="P28" s="6">
        <f t="shared" si="8"/>
        <v>-77.24374047619048</v>
      </c>
      <c r="Q28" s="6">
        <f t="shared" si="9"/>
        <v>-4.128190476190476</v>
      </c>
      <c r="R28" s="10">
        <f t="shared" si="10"/>
        <v>0</v>
      </c>
      <c r="S28" s="10">
        <f t="shared" si="11"/>
        <v>0</v>
      </c>
      <c r="T28" s="15">
        <v>46.3164516129032</v>
      </c>
      <c r="U28" s="15">
        <f t="shared" si="12"/>
        <v>-3577.655968165129</v>
      </c>
      <c r="V28" s="15">
        <f t="shared" si="13"/>
        <v>-191.20313443932403</v>
      </c>
    </row>
    <row r="29" spans="1:22" ht="12.75">
      <c r="A29" s="4">
        <v>0.5416666666666666</v>
      </c>
      <c r="B29" s="7">
        <v>-73.479255</v>
      </c>
      <c r="C29" s="7">
        <v>0.4879815806515731</v>
      </c>
      <c r="D29" s="7">
        <v>-2.591</v>
      </c>
      <c r="E29" s="7">
        <v>0.46353</v>
      </c>
      <c r="F29" s="6">
        <v>0.3</v>
      </c>
      <c r="G29" s="7">
        <v>-1.4880952380952381</v>
      </c>
      <c r="H29" s="9">
        <f t="shared" si="0"/>
        <v>1.0118659264677687</v>
      </c>
      <c r="I29" s="9">
        <f t="shared" si="1"/>
        <v>1.029050967007221</v>
      </c>
      <c r="J29" s="9">
        <f t="shared" si="2"/>
        <v>1.3211730736236116</v>
      </c>
      <c r="K29" s="9">
        <f t="shared" si="3"/>
        <v>1.8673282791103145</v>
      </c>
      <c r="L29" s="9">
        <f t="shared" si="4"/>
        <v>-38.06916057142856</v>
      </c>
      <c r="M29" s="9">
        <f t="shared" si="5"/>
        <v>-36.89818966666666</v>
      </c>
      <c r="N29" s="9">
        <f t="shared" si="6"/>
        <v>-1.8364223414285714</v>
      </c>
      <c r="O29" s="9">
        <f t="shared" si="7"/>
        <v>-2.242672896666667</v>
      </c>
      <c r="P29" s="6">
        <f t="shared" si="8"/>
        <v>-74.96735023809522</v>
      </c>
      <c r="Q29" s="6">
        <f t="shared" si="9"/>
        <v>-4.079095238095238</v>
      </c>
      <c r="R29" s="10">
        <f t="shared" si="10"/>
        <v>0</v>
      </c>
      <c r="S29" s="10">
        <f t="shared" si="11"/>
        <v>0</v>
      </c>
      <c r="T29" s="15">
        <v>43.1303225806452</v>
      </c>
      <c r="U29" s="15">
        <f t="shared" si="12"/>
        <v>-3233.3659987852557</v>
      </c>
      <c r="V29" s="15">
        <f t="shared" si="13"/>
        <v>-175.93269345622136</v>
      </c>
    </row>
    <row r="30" spans="1:22" ht="12.75">
      <c r="A30" s="4">
        <v>0.5625</v>
      </c>
      <c r="B30" s="7">
        <v>-72.665556</v>
      </c>
      <c r="C30" s="7">
        <v>0.4921453982957207</v>
      </c>
      <c r="D30" s="7">
        <v>-2.566</v>
      </c>
      <c r="E30" s="7">
        <v>0.4583</v>
      </c>
      <c r="F30" s="6">
        <v>0.3</v>
      </c>
      <c r="G30" s="7">
        <v>-1.5</v>
      </c>
      <c r="H30" s="9">
        <f t="shared" si="0"/>
        <v>1.0121939531162014</v>
      </c>
      <c r="I30" s="9">
        <f t="shared" si="1"/>
        <v>1.029360758406845</v>
      </c>
      <c r="J30" s="9">
        <f t="shared" si="2"/>
        <v>1.3237404947992168</v>
      </c>
      <c r="K30" s="9">
        <f t="shared" si="3"/>
        <v>1.8928588131712492</v>
      </c>
      <c r="L30" s="9">
        <f t="shared" si="4"/>
        <v>-37.353537</v>
      </c>
      <c r="M30" s="9">
        <f t="shared" si="5"/>
        <v>-36.81201899999999</v>
      </c>
      <c r="N30" s="9">
        <f t="shared" si="6"/>
        <v>-1.8400022</v>
      </c>
      <c r="O30" s="9">
        <f t="shared" si="7"/>
        <v>-2.2259978</v>
      </c>
      <c r="P30" s="6">
        <f t="shared" si="8"/>
        <v>-74.165556</v>
      </c>
      <c r="Q30" s="6">
        <f t="shared" si="9"/>
        <v>-4.066</v>
      </c>
      <c r="R30" s="10">
        <f t="shared" si="10"/>
        <v>0</v>
      </c>
      <c r="S30" s="10">
        <f t="shared" si="11"/>
        <v>0</v>
      </c>
      <c r="T30" s="15">
        <v>41.1425806451613</v>
      </c>
      <c r="U30" s="15">
        <f t="shared" si="12"/>
        <v>-3051.3623688232265</v>
      </c>
      <c r="V30" s="15">
        <f t="shared" si="13"/>
        <v>-167.28573290322586</v>
      </c>
    </row>
    <row r="31" spans="1:22" ht="12.75">
      <c r="A31" s="4">
        <v>0.5833333333333334</v>
      </c>
      <c r="B31" s="7">
        <v>-72.134737</v>
      </c>
      <c r="C31" s="7">
        <v>0.48702550894446317</v>
      </c>
      <c r="D31" s="7">
        <v>-2.604</v>
      </c>
      <c r="E31" s="7">
        <v>0.46621</v>
      </c>
      <c r="F31" s="6">
        <v>0.3</v>
      </c>
      <c r="G31" s="7">
        <v>-1.5119047619047619</v>
      </c>
      <c r="H31" s="9">
        <f t="shared" si="0"/>
        <v>1.012257600638955</v>
      </c>
      <c r="I31" s="9">
        <f t="shared" si="1"/>
        <v>1.0301249485136164</v>
      </c>
      <c r="J31" s="9">
        <f t="shared" si="2"/>
        <v>1.326312925038515</v>
      </c>
      <c r="K31" s="9">
        <f t="shared" si="3"/>
        <v>1.8717659665488102</v>
      </c>
      <c r="L31" s="9">
        <f t="shared" si="4"/>
        <v>-37.45685142857143</v>
      </c>
      <c r="M31" s="9">
        <f t="shared" si="5"/>
        <v>-36.18979033333333</v>
      </c>
      <c r="N31" s="9">
        <f t="shared" si="6"/>
        <v>-1.8435605885714286</v>
      </c>
      <c r="O31" s="9">
        <f t="shared" si="7"/>
        <v>-2.272344173333333</v>
      </c>
      <c r="P31" s="6">
        <f t="shared" si="8"/>
        <v>-73.64664176190476</v>
      </c>
      <c r="Q31" s="6">
        <f t="shared" si="9"/>
        <v>-4.115904761904762</v>
      </c>
      <c r="R31" s="10">
        <f t="shared" si="10"/>
        <v>0</v>
      </c>
      <c r="S31" s="10">
        <f t="shared" si="11"/>
        <v>0</v>
      </c>
      <c r="T31" s="15">
        <v>41.4261290322581</v>
      </c>
      <c r="U31" s="15">
        <f t="shared" si="12"/>
        <v>-3050.895284421155</v>
      </c>
      <c r="V31" s="15">
        <f t="shared" si="13"/>
        <v>-170.50600175115224</v>
      </c>
    </row>
    <row r="32" spans="1:22" ht="12.75">
      <c r="A32" s="4">
        <v>0.6041666666666666</v>
      </c>
      <c r="B32" s="7">
        <v>-71.276159</v>
      </c>
      <c r="C32" s="7">
        <v>0.48341991885393265</v>
      </c>
      <c r="D32" s="7">
        <v>-2.612</v>
      </c>
      <c r="E32" s="7">
        <v>0.46784</v>
      </c>
      <c r="F32" s="6">
        <v>0.3</v>
      </c>
      <c r="G32" s="7">
        <v>-1.5238095238095237</v>
      </c>
      <c r="H32" s="9">
        <f t="shared" si="0"/>
        <v>1.0124156652359215</v>
      </c>
      <c r="I32" s="9">
        <f t="shared" si="1"/>
        <v>1.0309570732292952</v>
      </c>
      <c r="J32" s="9">
        <f t="shared" si="2"/>
        <v>1.3288792990608653</v>
      </c>
      <c r="K32" s="9">
        <f t="shared" si="3"/>
        <v>1.8728873507449917</v>
      </c>
      <c r="L32" s="9">
        <f t="shared" si="4"/>
        <v>-37.27698685714286</v>
      </c>
      <c r="M32" s="9">
        <f t="shared" si="5"/>
        <v>-35.52298166666667</v>
      </c>
      <c r="N32" s="9">
        <f t="shared" si="6"/>
        <v>-1.847144777142857</v>
      </c>
      <c r="O32" s="9">
        <f t="shared" si="7"/>
        <v>-2.2886647466666665</v>
      </c>
      <c r="P32" s="6">
        <f t="shared" si="8"/>
        <v>-72.79996852380953</v>
      </c>
      <c r="Q32" s="6">
        <f t="shared" si="9"/>
        <v>-4.135809523809524</v>
      </c>
      <c r="R32" s="10">
        <f t="shared" si="10"/>
        <v>0</v>
      </c>
      <c r="S32" s="10">
        <f t="shared" si="11"/>
        <v>0</v>
      </c>
      <c r="T32" s="15">
        <v>41.1535483870968</v>
      </c>
      <c r="U32" s="15">
        <f t="shared" si="12"/>
        <v>-2995.9770272237192</v>
      </c>
      <c r="V32" s="15">
        <f t="shared" si="13"/>
        <v>-170.203237357911</v>
      </c>
    </row>
    <row r="33" spans="1:22" ht="12.75">
      <c r="A33" s="5" t="s">
        <v>9</v>
      </c>
      <c r="B33" s="7">
        <v>-70.92327499999999</v>
      </c>
      <c r="C33" s="7">
        <v>0.4846514067490538</v>
      </c>
      <c r="D33" s="7">
        <v>-2.595</v>
      </c>
      <c r="E33" s="7">
        <v>0.46435</v>
      </c>
      <c r="F33" s="6">
        <v>0.3</v>
      </c>
      <c r="G33" s="7">
        <v>-1.5357142857142858</v>
      </c>
      <c r="H33" s="9">
        <f t="shared" si="0"/>
        <v>1.012604969594273</v>
      </c>
      <c r="I33" s="9">
        <f t="shared" si="1"/>
        <v>1.0312744877420736</v>
      </c>
      <c r="J33" s="9">
        <f t="shared" si="2"/>
        <v>1.3314463246186845</v>
      </c>
      <c r="K33" s="9">
        <f t="shared" si="3"/>
        <v>1.8921248817156513</v>
      </c>
      <c r="L33" s="9">
        <f t="shared" si="4"/>
        <v>-37.01092428571428</v>
      </c>
      <c r="M33" s="9">
        <f t="shared" si="5"/>
        <v>-35.448065</v>
      </c>
      <c r="N33" s="9">
        <f t="shared" si="6"/>
        <v>-1.8507260357142856</v>
      </c>
      <c r="O33" s="9">
        <f t="shared" si="7"/>
        <v>-2.2799882499999997</v>
      </c>
      <c r="P33" s="6">
        <f t="shared" si="8"/>
        <v>-72.45898928571428</v>
      </c>
      <c r="Q33" s="6">
        <f t="shared" si="9"/>
        <v>-4.130714285714285</v>
      </c>
      <c r="R33" s="10">
        <f t="shared" si="10"/>
        <v>0</v>
      </c>
      <c r="S33" s="10">
        <f t="shared" si="11"/>
        <v>0</v>
      </c>
      <c r="T33" s="15">
        <v>39.8496774193548</v>
      </c>
      <c r="U33" s="15">
        <f t="shared" si="12"/>
        <v>-2887.4673491681997</v>
      </c>
      <c r="V33" s="15">
        <f t="shared" si="13"/>
        <v>-164.60763179723483</v>
      </c>
    </row>
    <row r="34" spans="1:22" ht="12.75">
      <c r="A34" s="4">
        <v>0.6458333333333334</v>
      </c>
      <c r="B34" s="7">
        <v>-69.71491</v>
      </c>
      <c r="C34" s="7">
        <v>0.48784736292422953</v>
      </c>
      <c r="D34" s="7">
        <v>-2.581</v>
      </c>
      <c r="E34" s="7">
        <v>0.46145</v>
      </c>
      <c r="F34" s="6">
        <v>0.3</v>
      </c>
      <c r="G34" s="7">
        <v>-1.5476190476190477</v>
      </c>
      <c r="H34" s="9">
        <f t="shared" si="0"/>
        <v>1.013003499241646</v>
      </c>
      <c r="I34" s="9">
        <f t="shared" si="1"/>
        <v>1.031853156361117</v>
      </c>
      <c r="J34" s="9">
        <f t="shared" si="2"/>
        <v>1.3340190882248062</v>
      </c>
      <c r="K34" s="9">
        <f t="shared" si="3"/>
        <v>1.9095979049693248</v>
      </c>
      <c r="L34" s="9">
        <f t="shared" si="4"/>
        <v>-36.168960714285724</v>
      </c>
      <c r="M34" s="9">
        <f t="shared" si="5"/>
        <v>-35.09356833333334</v>
      </c>
      <c r="N34" s="9">
        <f t="shared" si="6"/>
        <v>-1.8542832642857143</v>
      </c>
      <c r="O34" s="9">
        <f t="shared" si="7"/>
        <v>-2.274335783333333</v>
      </c>
      <c r="P34" s="6">
        <f t="shared" si="8"/>
        <v>-71.26252904761907</v>
      </c>
      <c r="Q34" s="6">
        <f t="shared" si="9"/>
        <v>-4.128619047619047</v>
      </c>
      <c r="R34" s="10">
        <f t="shared" si="10"/>
        <v>0</v>
      </c>
      <c r="S34" s="10">
        <f t="shared" si="11"/>
        <v>0</v>
      </c>
      <c r="T34" s="15">
        <v>39.8509677419355</v>
      </c>
      <c r="U34" s="15">
        <f t="shared" si="12"/>
        <v>-2839.880746285409</v>
      </c>
      <c r="V34" s="15">
        <f t="shared" si="13"/>
        <v>-164.5294644854071</v>
      </c>
    </row>
    <row r="35" spans="1:22" ht="12.75">
      <c r="A35" s="4">
        <v>0.6666666666666666</v>
      </c>
      <c r="B35" s="7">
        <v>-66.035388</v>
      </c>
      <c r="C35" s="7">
        <v>0.48198674928660984</v>
      </c>
      <c r="D35" s="7">
        <v>-2.552</v>
      </c>
      <c r="E35" s="7">
        <v>0.45533</v>
      </c>
      <c r="F35" s="6">
        <v>0.3</v>
      </c>
      <c r="G35" s="7">
        <v>-1.5595238095238095</v>
      </c>
      <c r="H35" s="9">
        <f t="shared" si="0"/>
        <v>1.0136771516170349</v>
      </c>
      <c r="I35" s="9">
        <f t="shared" si="1"/>
        <v>1.0342987440082712</v>
      </c>
      <c r="J35" s="9">
        <f t="shared" si="2"/>
        <v>1.3365883956029334</v>
      </c>
      <c r="K35" s="9">
        <f t="shared" si="3"/>
        <v>1.9394704280641497</v>
      </c>
      <c r="L35" s="9">
        <f t="shared" si="4"/>
        <v>-34.675063142857134</v>
      </c>
      <c r="M35" s="9">
        <f t="shared" si="5"/>
        <v>-32.91984866666667</v>
      </c>
      <c r="N35" s="9">
        <f t="shared" si="6"/>
        <v>-1.857854982857143</v>
      </c>
      <c r="O35" s="9">
        <f t="shared" si="7"/>
        <v>-2.253668826666667</v>
      </c>
      <c r="P35" s="6">
        <f t="shared" si="8"/>
        <v>-67.59491180952381</v>
      </c>
      <c r="Q35" s="6">
        <f t="shared" si="9"/>
        <v>-4.11152380952381</v>
      </c>
      <c r="R35" s="10">
        <f t="shared" si="10"/>
        <v>0</v>
      </c>
      <c r="S35" s="10">
        <f t="shared" si="11"/>
        <v>0</v>
      </c>
      <c r="T35" s="15">
        <v>40.5183870967742</v>
      </c>
      <c r="U35" s="15">
        <f t="shared" si="12"/>
        <v>-2738.836802470599</v>
      </c>
      <c r="V35" s="15">
        <f t="shared" si="13"/>
        <v>-166.59231327188942</v>
      </c>
    </row>
    <row r="36" spans="1:22" ht="12.75">
      <c r="A36" s="4">
        <v>0.6875</v>
      </c>
      <c r="B36" s="7">
        <v>-61.249137000000005</v>
      </c>
      <c r="C36" s="7">
        <v>0.46785620832502506</v>
      </c>
      <c r="D36" s="7">
        <v>-2.516</v>
      </c>
      <c r="E36" s="7">
        <v>0.44754</v>
      </c>
      <c r="F36" s="6">
        <v>0.3</v>
      </c>
      <c r="G36" s="7">
        <v>-1.5714285714285714</v>
      </c>
      <c r="H36" s="9">
        <f t="shared" si="0"/>
        <v>1.0144639504793607</v>
      </c>
      <c r="I36" s="9">
        <f t="shared" si="1"/>
        <v>1.038386658974911</v>
      </c>
      <c r="J36" s="9">
        <f t="shared" si="2"/>
        <v>1.3391598417908548</v>
      </c>
      <c r="K36" s="9">
        <f t="shared" si="3"/>
        <v>1.976900182754934</v>
      </c>
      <c r="L36" s="9">
        <f t="shared" si="4"/>
        <v>-33.06477657142857</v>
      </c>
      <c r="M36" s="9">
        <f t="shared" si="5"/>
        <v>-29.755789000000004</v>
      </c>
      <c r="N36" s="9">
        <f t="shared" si="6"/>
        <v>-1.8614179314285715</v>
      </c>
      <c r="O36" s="9">
        <f t="shared" si="7"/>
        <v>-2.22601064</v>
      </c>
      <c r="P36" s="6">
        <f t="shared" si="8"/>
        <v>-62.820565571428574</v>
      </c>
      <c r="Q36" s="6">
        <f t="shared" si="9"/>
        <v>-4.087428571428571</v>
      </c>
      <c r="R36" s="10">
        <f t="shared" si="10"/>
        <v>0</v>
      </c>
      <c r="S36" s="10">
        <f t="shared" si="11"/>
        <v>0</v>
      </c>
      <c r="T36" s="15">
        <v>42.9351612903226</v>
      </c>
      <c r="U36" s="15">
        <f t="shared" si="12"/>
        <v>-2697.2111151585727</v>
      </c>
      <c r="V36" s="15">
        <f t="shared" si="13"/>
        <v>-175.49440497695858</v>
      </c>
    </row>
    <row r="37" spans="1:22" ht="12.75">
      <c r="A37" s="4">
        <v>0.7083333333333334</v>
      </c>
      <c r="B37" s="7">
        <v>-56.327631999999994</v>
      </c>
      <c r="C37" s="7">
        <v>0.44454224526960406</v>
      </c>
      <c r="D37" s="7">
        <v>-2.434</v>
      </c>
      <c r="E37" s="7">
        <v>0.42892</v>
      </c>
      <c r="F37" s="6">
        <v>0.3</v>
      </c>
      <c r="G37" s="7">
        <v>-1.5833333333333333</v>
      </c>
      <c r="H37" s="9">
        <f t="shared" si="0"/>
        <v>1.0151817236338208</v>
      </c>
      <c r="I37" s="9">
        <f t="shared" si="1"/>
        <v>1.0442624920999772</v>
      </c>
      <c r="J37" s="9">
        <f t="shared" si="2"/>
        <v>1.3417244749371067</v>
      </c>
      <c r="K37" s="9">
        <f t="shared" si="3"/>
        <v>2.061630834055753</v>
      </c>
      <c r="L37" s="9">
        <f t="shared" si="4"/>
        <v>-31.76262</v>
      </c>
      <c r="M37" s="9">
        <f t="shared" si="5"/>
        <v>-26.14834533333333</v>
      </c>
      <c r="N37" s="9">
        <f t="shared" si="6"/>
        <v>-1.86500872</v>
      </c>
      <c r="O37" s="9">
        <f t="shared" si="7"/>
        <v>-2.1523246133333336</v>
      </c>
      <c r="P37" s="6">
        <f t="shared" si="8"/>
        <v>-57.91096533333333</v>
      </c>
      <c r="Q37" s="6">
        <f t="shared" si="9"/>
        <v>-4.017333333333333</v>
      </c>
      <c r="R37" s="10">
        <f t="shared" si="10"/>
        <v>0</v>
      </c>
      <c r="S37" s="10">
        <f t="shared" si="11"/>
        <v>0</v>
      </c>
      <c r="T37" s="15">
        <v>50.4661290322581</v>
      </c>
      <c r="U37" s="15">
        <f t="shared" si="12"/>
        <v>-2922.5422488946256</v>
      </c>
      <c r="V37" s="15">
        <f t="shared" si="13"/>
        <v>-202.73926236559154</v>
      </c>
    </row>
    <row r="38" spans="1:22" ht="12.75">
      <c r="A38" s="4">
        <v>0.7291666666666666</v>
      </c>
      <c r="B38" s="7">
        <v>-50.46598899999999</v>
      </c>
      <c r="C38" s="7">
        <v>0.42400768168835445</v>
      </c>
      <c r="D38" s="7">
        <v>-2.304</v>
      </c>
      <c r="E38" s="7">
        <v>0.3967</v>
      </c>
      <c r="F38" s="6">
        <v>0.3</v>
      </c>
      <c r="G38" s="7">
        <v>-1.5952380952380953</v>
      </c>
      <c r="H38" s="9">
        <f t="shared" si="0"/>
        <v>1.0164638456848363</v>
      </c>
      <c r="I38" s="9">
        <f t="shared" si="1"/>
        <v>1.05218564299434</v>
      </c>
      <c r="J38" s="9">
        <f t="shared" si="2"/>
        <v>1.344295199155965</v>
      </c>
      <c r="K38" s="9">
        <f t="shared" si="3"/>
        <v>2.2217402365814265</v>
      </c>
      <c r="L38" s="9">
        <f t="shared" si="4"/>
        <v>-29.546593428571423</v>
      </c>
      <c r="M38" s="9">
        <f t="shared" si="5"/>
        <v>-22.51463366666666</v>
      </c>
      <c r="N38" s="9">
        <f t="shared" si="6"/>
        <v>-1.8685746285714284</v>
      </c>
      <c r="O38" s="9">
        <f t="shared" si="7"/>
        <v>-2.0306634666666667</v>
      </c>
      <c r="P38" s="6">
        <f t="shared" si="8"/>
        <v>-52.06122709523808</v>
      </c>
      <c r="Q38" s="6">
        <f t="shared" si="9"/>
        <v>-3.899238095238095</v>
      </c>
      <c r="R38" s="10">
        <f t="shared" si="10"/>
        <v>0</v>
      </c>
      <c r="S38" s="10">
        <f t="shared" si="11"/>
        <v>0</v>
      </c>
      <c r="T38" s="15">
        <v>47.3429032258065</v>
      </c>
      <c r="U38" s="15">
        <f t="shared" si="12"/>
        <v>-2464.729636186592</v>
      </c>
      <c r="V38" s="15">
        <f t="shared" si="13"/>
        <v>-184.60125179723522</v>
      </c>
    </row>
    <row r="39" spans="1:22" ht="12.75">
      <c r="A39" s="4">
        <v>0.75</v>
      </c>
      <c r="B39" s="7">
        <v>-45.766172999999995</v>
      </c>
      <c r="C39" s="7">
        <v>0.39803284403963596</v>
      </c>
      <c r="D39" s="7">
        <v>-2.19</v>
      </c>
      <c r="E39" s="7">
        <v>0.3653</v>
      </c>
      <c r="F39" s="6">
        <v>0.3</v>
      </c>
      <c r="G39" s="7">
        <v>-1.6071428571428572</v>
      </c>
      <c r="H39" s="9">
        <f t="shared" si="0"/>
        <v>1.017500817780806</v>
      </c>
      <c r="I39" s="9">
        <f t="shared" si="1"/>
        <v>1.0617574015559572</v>
      </c>
      <c r="J39" s="9">
        <f t="shared" si="2"/>
        <v>1.346867111663769</v>
      </c>
      <c r="K39" s="9">
        <f t="shared" si="3"/>
        <v>2.406237695420165</v>
      </c>
      <c r="L39" s="9">
        <f t="shared" si="4"/>
        <v>-28.031875857142857</v>
      </c>
      <c r="M39" s="9">
        <f t="shared" si="5"/>
        <v>-19.341439999999995</v>
      </c>
      <c r="N39" s="9">
        <f t="shared" si="6"/>
        <v>-1.8721358571428572</v>
      </c>
      <c r="O39" s="9">
        <f t="shared" si="7"/>
        <v>-1.925007</v>
      </c>
      <c r="P39" s="6">
        <f t="shared" si="8"/>
        <v>-47.373315857142856</v>
      </c>
      <c r="Q39" s="6">
        <f t="shared" si="9"/>
        <v>-3.797142857142857</v>
      </c>
      <c r="R39" s="10">
        <f t="shared" si="10"/>
        <v>0</v>
      </c>
      <c r="S39" s="10">
        <f t="shared" si="11"/>
        <v>0</v>
      </c>
      <c r="T39" s="15">
        <v>54.4164516129032</v>
      </c>
      <c r="U39" s="15">
        <f t="shared" si="12"/>
        <v>-2577.8877500829944</v>
      </c>
      <c r="V39" s="15">
        <f t="shared" si="13"/>
        <v>-206.6270405529953</v>
      </c>
    </row>
    <row r="40" spans="1:22" ht="12.75">
      <c r="A40" s="4">
        <v>0.7708333333333334</v>
      </c>
      <c r="B40" s="7">
        <v>-44.08354299999999</v>
      </c>
      <c r="C40" s="7">
        <v>0.3717606137056634</v>
      </c>
      <c r="D40" s="7">
        <v>-2.104</v>
      </c>
      <c r="E40" s="7">
        <v>0.33935</v>
      </c>
      <c r="F40" s="6">
        <v>0.3</v>
      </c>
      <c r="G40" s="7">
        <v>-1.619047619047619</v>
      </c>
      <c r="H40" s="9">
        <f t="shared" si="0"/>
        <v>1.017537966059971</v>
      </c>
      <c r="I40" s="9">
        <f t="shared" si="1"/>
        <v>1.0691540778278297</v>
      </c>
      <c r="J40" s="9">
        <f t="shared" si="2"/>
        <v>1.3494328273559697</v>
      </c>
      <c r="K40" s="9">
        <f t="shared" si="3"/>
        <v>2.5873184831285787</v>
      </c>
      <c r="L40" s="9">
        <f t="shared" si="4"/>
        <v>-28.18073228571428</v>
      </c>
      <c r="M40" s="9">
        <f t="shared" si="5"/>
        <v>-17.52185833333333</v>
      </c>
      <c r="N40" s="9">
        <f t="shared" si="6"/>
        <v>-1.8757218857142857</v>
      </c>
      <c r="O40" s="9">
        <f t="shared" si="7"/>
        <v>-1.8473257333333333</v>
      </c>
      <c r="P40" s="6">
        <f t="shared" si="8"/>
        <v>-45.70259061904761</v>
      </c>
      <c r="Q40" s="6">
        <f t="shared" si="9"/>
        <v>-3.7230476190476187</v>
      </c>
      <c r="R40" s="10">
        <f t="shared" si="10"/>
        <v>0</v>
      </c>
      <c r="S40" s="10">
        <f t="shared" si="11"/>
        <v>0</v>
      </c>
      <c r="T40" s="15">
        <v>87.4725806451613</v>
      </c>
      <c r="U40" s="15">
        <f t="shared" si="12"/>
        <v>-3997.7235436174346</v>
      </c>
      <c r="V40" s="15">
        <f t="shared" si="13"/>
        <v>-325.6645831029186</v>
      </c>
    </row>
    <row r="41" spans="1:22" ht="12.75">
      <c r="A41" s="4">
        <v>0.7916666666666666</v>
      </c>
      <c r="B41" s="7">
        <v>-42.815926</v>
      </c>
      <c r="C41" s="7">
        <v>0.35975491923262387</v>
      </c>
      <c r="D41" s="7">
        <v>-2.056</v>
      </c>
      <c r="E41" s="7">
        <v>0.32426</v>
      </c>
      <c r="F41" s="6">
        <v>0.3</v>
      </c>
      <c r="G41" s="7">
        <v>-1.630952380952381</v>
      </c>
      <c r="H41" s="9">
        <f t="shared" si="0"/>
        <v>1.0178488789564697</v>
      </c>
      <c r="I41" s="9">
        <f t="shared" si="1"/>
        <v>1.074118605349697</v>
      </c>
      <c r="J41" s="9">
        <f t="shared" si="2"/>
        <v>1.3521760337087394</v>
      </c>
      <c r="K41" s="9">
        <f t="shared" si="3"/>
        <v>2.71246944954502</v>
      </c>
      <c r="L41" s="9">
        <f t="shared" si="4"/>
        <v>-27.901971714285708</v>
      </c>
      <c r="M41" s="9">
        <f t="shared" si="5"/>
        <v>-16.544906666666666</v>
      </c>
      <c r="N41" s="9">
        <f t="shared" si="6"/>
        <v>-1.8786071542857143</v>
      </c>
      <c r="O41" s="9">
        <f t="shared" si="7"/>
        <v>-1.8083452266666666</v>
      </c>
      <c r="P41" s="6">
        <f t="shared" si="8"/>
        <v>-44.44687838095237</v>
      </c>
      <c r="Q41" s="6">
        <f t="shared" si="9"/>
        <v>-3.686952380952381</v>
      </c>
      <c r="R41" s="10">
        <f t="shared" si="10"/>
        <v>0</v>
      </c>
      <c r="S41" s="10">
        <f t="shared" si="11"/>
        <v>0</v>
      </c>
      <c r="T41" s="15">
        <v>105.928064516129</v>
      </c>
      <c r="U41" s="15">
        <f t="shared" si="12"/>
        <v>-4708.171800678062</v>
      </c>
      <c r="V41" s="15">
        <f t="shared" si="13"/>
        <v>-390.55172967741925</v>
      </c>
    </row>
    <row r="42" spans="1:22" ht="12.75">
      <c r="A42" s="4">
        <v>0.8125</v>
      </c>
      <c r="B42" s="7">
        <v>-41.679623</v>
      </c>
      <c r="C42" s="7">
        <v>0.35130180999957694</v>
      </c>
      <c r="D42" s="7">
        <v>-2.03</v>
      </c>
      <c r="E42" s="7">
        <v>0.31527</v>
      </c>
      <c r="F42" s="6">
        <v>0.3</v>
      </c>
      <c r="G42" s="7">
        <v>-1.6428571428571428</v>
      </c>
      <c r="H42" s="9">
        <f t="shared" si="0"/>
        <v>1.0182286533803702</v>
      </c>
      <c r="I42" s="9">
        <f t="shared" si="1"/>
        <v>1.0785405016634537</v>
      </c>
      <c r="J42" s="9">
        <f t="shared" si="2"/>
        <v>1.3545729994017583</v>
      </c>
      <c r="K42" s="9">
        <f t="shared" si="3"/>
        <v>2.796880334488493</v>
      </c>
      <c r="L42" s="9">
        <f t="shared" si="4"/>
        <v>-27.530353142857145</v>
      </c>
      <c r="M42" s="9">
        <f t="shared" si="5"/>
        <v>-15.792126999999997</v>
      </c>
      <c r="N42" s="9">
        <f t="shared" si="6"/>
        <v>-1.8828590428571428</v>
      </c>
      <c r="O42" s="9">
        <f t="shared" si="7"/>
        <v>-1.7899980999999998</v>
      </c>
      <c r="P42" s="6">
        <f t="shared" si="8"/>
        <v>-43.322480142857145</v>
      </c>
      <c r="Q42" s="6">
        <f t="shared" si="9"/>
        <v>-3.6728571428571426</v>
      </c>
      <c r="R42" s="10">
        <f t="shared" si="10"/>
        <v>0</v>
      </c>
      <c r="S42" s="10">
        <f t="shared" si="11"/>
        <v>0</v>
      </c>
      <c r="T42" s="15">
        <v>80.4870967741935</v>
      </c>
      <c r="U42" s="15">
        <f t="shared" si="12"/>
        <v>-3486.9006517562193</v>
      </c>
      <c r="V42" s="15">
        <f t="shared" si="13"/>
        <v>-295.6176082949307</v>
      </c>
    </row>
    <row r="43" spans="1:22" ht="12.75">
      <c r="A43" s="4">
        <v>0.8333333333333334</v>
      </c>
      <c r="B43" s="7">
        <v>-40.876951</v>
      </c>
      <c r="C43" s="7">
        <v>0.35170446054061133</v>
      </c>
      <c r="D43" s="7">
        <v>-2.011</v>
      </c>
      <c r="E43" s="7">
        <v>0.3088</v>
      </c>
      <c r="F43" s="6">
        <v>0.3</v>
      </c>
      <c r="G43" s="7">
        <v>-1.1904761904761905</v>
      </c>
      <c r="H43" s="9">
        <f t="shared" si="0"/>
        <v>1.0134769134946302</v>
      </c>
      <c r="I43" s="9">
        <f t="shared" si="1"/>
        <v>1.057964538593694</v>
      </c>
      <c r="J43" s="9">
        <f t="shared" si="2"/>
        <v>1.2569367157880336</v>
      </c>
      <c r="K43" s="9">
        <f t="shared" si="3"/>
        <v>2.3419285467064133</v>
      </c>
      <c r="L43" s="9">
        <f t="shared" si="4"/>
        <v>-26.857487857142853</v>
      </c>
      <c r="M43" s="9">
        <f t="shared" si="5"/>
        <v>-15.209939333333335</v>
      </c>
      <c r="N43" s="9">
        <f t="shared" si="6"/>
        <v>-1.7471460571428574</v>
      </c>
      <c r="O43" s="9">
        <f t="shared" si="7"/>
        <v>-1.4543301333333334</v>
      </c>
      <c r="P43" s="6">
        <f t="shared" si="8"/>
        <v>-42.06742719047619</v>
      </c>
      <c r="Q43" s="6">
        <f t="shared" si="9"/>
        <v>-3.201476190476191</v>
      </c>
      <c r="R43" s="10">
        <f t="shared" si="10"/>
        <v>0</v>
      </c>
      <c r="S43" s="10">
        <f t="shared" si="11"/>
        <v>0</v>
      </c>
      <c r="T43" s="15">
        <v>63.7464516129032</v>
      </c>
      <c r="U43" s="15">
        <f t="shared" si="12"/>
        <v>-2681.649211877019</v>
      </c>
      <c r="V43" s="15">
        <f t="shared" si="13"/>
        <v>-204.08274706605218</v>
      </c>
    </row>
    <row r="44" spans="1:22" ht="12.75">
      <c r="A44" s="4">
        <v>0.8541666666666666</v>
      </c>
      <c r="B44" s="7">
        <v>-39.750062</v>
      </c>
      <c r="C44" s="7">
        <v>0.34825538133751843</v>
      </c>
      <c r="D44" s="7">
        <v>-1.984</v>
      </c>
      <c r="E44" s="7">
        <v>0.2994</v>
      </c>
      <c r="F44" s="6">
        <v>0.3</v>
      </c>
      <c r="G44" s="7">
        <v>-1.1666666666666667</v>
      </c>
      <c r="H44" s="9">
        <f t="shared" si="0"/>
        <v>1.0135099200834188</v>
      </c>
      <c r="I44" s="9">
        <f t="shared" si="1"/>
        <v>1.058994181945618</v>
      </c>
      <c r="J44" s="9">
        <f t="shared" si="2"/>
        <v>1.2518003002035123</v>
      </c>
      <c r="K44" s="9">
        <f t="shared" si="3"/>
        <v>2.374837488597266</v>
      </c>
      <c r="L44" s="9">
        <f t="shared" si="4"/>
        <v>-26.256889</v>
      </c>
      <c r="M44" s="9">
        <f t="shared" si="5"/>
        <v>-14.659839666666665</v>
      </c>
      <c r="N44" s="9">
        <f t="shared" si="6"/>
        <v>-1.7399904000000002</v>
      </c>
      <c r="O44" s="9">
        <f t="shared" si="7"/>
        <v>-1.4106762666666666</v>
      </c>
      <c r="P44" s="6">
        <f t="shared" si="8"/>
        <v>-40.916728666666664</v>
      </c>
      <c r="Q44" s="6">
        <f t="shared" si="9"/>
        <v>-3.150666666666667</v>
      </c>
      <c r="R44" s="10">
        <f t="shared" si="10"/>
        <v>0</v>
      </c>
      <c r="S44" s="10">
        <f t="shared" si="11"/>
        <v>0</v>
      </c>
      <c r="T44" s="15">
        <v>57.1622580645161</v>
      </c>
      <c r="U44" s="15">
        <f t="shared" si="12"/>
        <v>-2338.8926031997835</v>
      </c>
      <c r="V44" s="15">
        <f t="shared" si="13"/>
        <v>-180.09922107526876</v>
      </c>
    </row>
    <row r="45" spans="1:22" ht="12.75">
      <c r="A45" s="4">
        <v>0.875</v>
      </c>
      <c r="B45" s="7">
        <v>-38.13834</v>
      </c>
      <c r="C45" s="7">
        <v>0.3452186172759486</v>
      </c>
      <c r="D45" s="7">
        <v>-1.959</v>
      </c>
      <c r="E45" s="7">
        <v>0.29045</v>
      </c>
      <c r="F45" s="6">
        <v>0.3</v>
      </c>
      <c r="G45" s="7">
        <v>-1.2142857142857142</v>
      </c>
      <c r="H45" s="9">
        <f t="shared" si="0"/>
        <v>1.014587606226734</v>
      </c>
      <c r="I45" s="9">
        <f t="shared" si="1"/>
        <v>1.0645599121681384</v>
      </c>
      <c r="J45" s="9">
        <f t="shared" si="2"/>
        <v>1.2620744602564928</v>
      </c>
      <c r="K45" s="9">
        <f t="shared" si="3"/>
        <v>2.493871042548874</v>
      </c>
      <c r="L45" s="9">
        <f t="shared" si="4"/>
        <v>-25.336560714285714</v>
      </c>
      <c r="M45" s="9">
        <f t="shared" si="5"/>
        <v>-14.016065000000003</v>
      </c>
      <c r="N45" s="9">
        <f t="shared" si="6"/>
        <v>-1.7542941642857144</v>
      </c>
      <c r="O45" s="9">
        <f t="shared" si="7"/>
        <v>-1.4189915499999999</v>
      </c>
      <c r="P45" s="6">
        <f t="shared" si="8"/>
        <v>-39.352625714285715</v>
      </c>
      <c r="Q45" s="6">
        <f t="shared" si="9"/>
        <v>-3.173285714285714</v>
      </c>
      <c r="R45" s="10">
        <f t="shared" si="10"/>
        <v>0</v>
      </c>
      <c r="S45" s="10">
        <f t="shared" si="11"/>
        <v>0</v>
      </c>
      <c r="T45" s="15">
        <v>50.6748387096774</v>
      </c>
      <c r="U45" s="15">
        <f t="shared" si="12"/>
        <v>-1994.187960873732</v>
      </c>
      <c r="V45" s="15">
        <f t="shared" si="13"/>
        <v>-160.805741751152</v>
      </c>
    </row>
    <row r="46" spans="1:22" ht="12.75">
      <c r="A46" s="5" t="s">
        <v>10</v>
      </c>
      <c r="B46" s="7">
        <v>-36.695588</v>
      </c>
      <c r="C46" s="7">
        <v>0.34337877349178864</v>
      </c>
      <c r="D46" s="7">
        <v>-1.934</v>
      </c>
      <c r="E46" s="7">
        <v>0.28128</v>
      </c>
      <c r="F46" s="6">
        <v>0.3</v>
      </c>
      <c r="G46" s="7">
        <v>-1.2142857142857142</v>
      </c>
      <c r="H46" s="9">
        <f t="shared" si="0"/>
        <v>1.0151186624686508</v>
      </c>
      <c r="I46" s="9">
        <f t="shared" si="1"/>
        <v>1.0674577155198617</v>
      </c>
      <c r="J46" s="9">
        <f t="shared" si="2"/>
        <v>1.2620752087689058</v>
      </c>
      <c r="K46" s="9">
        <f t="shared" si="3"/>
        <v>2.5625128677530284</v>
      </c>
      <c r="L46" s="9">
        <f t="shared" si="4"/>
        <v>-24.459387714285718</v>
      </c>
      <c r="M46" s="9">
        <f t="shared" si="5"/>
        <v>-13.450485999999998</v>
      </c>
      <c r="N46" s="9">
        <f t="shared" si="6"/>
        <v>-1.7542901942857143</v>
      </c>
      <c r="O46" s="9">
        <f t="shared" si="7"/>
        <v>-1.3939955199999998</v>
      </c>
      <c r="P46" s="6">
        <f t="shared" si="8"/>
        <v>-37.909873714285716</v>
      </c>
      <c r="Q46" s="6">
        <f t="shared" si="9"/>
        <v>-3.148285714285714</v>
      </c>
      <c r="R46" s="10">
        <f t="shared" si="10"/>
        <v>0</v>
      </c>
      <c r="S46" s="10">
        <f t="shared" si="11"/>
        <v>0</v>
      </c>
      <c r="T46" s="15">
        <v>48.3790322580645</v>
      </c>
      <c r="U46" s="15">
        <f t="shared" si="12"/>
        <v>-1834.04300332258</v>
      </c>
      <c r="V46" s="15">
        <f t="shared" si="13"/>
        <v>-152.3110161290322</v>
      </c>
    </row>
    <row r="47" spans="1:22" ht="12.75">
      <c r="A47" s="4">
        <v>0.9166666666666666</v>
      </c>
      <c r="B47" s="7">
        <v>-35.048319000000006</v>
      </c>
      <c r="C47" s="7">
        <v>0.34205908705635785</v>
      </c>
      <c r="D47" s="7">
        <v>-1.912</v>
      </c>
      <c r="E47" s="7">
        <v>0.27301</v>
      </c>
      <c r="F47" s="6">
        <v>0.3</v>
      </c>
      <c r="G47" s="7">
        <v>-1.2261904761904763</v>
      </c>
      <c r="H47" s="9">
        <f t="shared" si="0"/>
        <v>1.0159523660738312</v>
      </c>
      <c r="I47" s="9">
        <f t="shared" si="1"/>
        <v>1.0715958176698366</v>
      </c>
      <c r="J47" s="9">
        <f t="shared" si="2"/>
        <v>1.2646444974043134</v>
      </c>
      <c r="K47" s="9">
        <f t="shared" si="3"/>
        <v>2.644332102823746</v>
      </c>
      <c r="L47" s="9">
        <f t="shared" si="4"/>
        <v>-23.42758014285715</v>
      </c>
      <c r="M47" s="9">
        <f t="shared" si="5"/>
        <v>-12.846929333333335</v>
      </c>
      <c r="N47" s="9">
        <f t="shared" si="6"/>
        <v>-1.7578620228571429</v>
      </c>
      <c r="O47" s="9">
        <f t="shared" si="7"/>
        <v>-1.3803284533333333</v>
      </c>
      <c r="P47" s="6">
        <f t="shared" si="8"/>
        <v>-36.27450947619049</v>
      </c>
      <c r="Q47" s="6">
        <f t="shared" si="9"/>
        <v>-3.138190476190476</v>
      </c>
      <c r="R47" s="10">
        <f t="shared" si="10"/>
        <v>0</v>
      </c>
      <c r="S47" s="10">
        <f t="shared" si="11"/>
        <v>0</v>
      </c>
      <c r="T47" s="15">
        <v>41.3158064516129</v>
      </c>
      <c r="U47" s="15">
        <f t="shared" si="12"/>
        <v>-1498.7106126454842</v>
      </c>
      <c r="V47" s="15">
        <f t="shared" si="13"/>
        <v>-129.65687032258063</v>
      </c>
    </row>
    <row r="48" spans="1:22" ht="12.75">
      <c r="A48" s="5" t="s">
        <v>11</v>
      </c>
      <c r="B48" s="7">
        <v>-34.031044</v>
      </c>
      <c r="C48" s="7">
        <v>0.34320216564616707</v>
      </c>
      <c r="D48" s="7">
        <v>-1.901</v>
      </c>
      <c r="E48" s="7">
        <v>0.26881</v>
      </c>
      <c r="F48" s="6">
        <v>0.3</v>
      </c>
      <c r="G48" s="7">
        <v>-1.2380952380952381</v>
      </c>
      <c r="H48" s="9">
        <f t="shared" si="0"/>
        <v>1.0166176008566297</v>
      </c>
      <c r="I48" s="9">
        <f t="shared" si="1"/>
        <v>1.0742039118932432</v>
      </c>
      <c r="J48" s="9">
        <f t="shared" si="2"/>
        <v>1.2672163009984765</v>
      </c>
      <c r="K48" s="9">
        <f t="shared" si="3"/>
        <v>2.6959949529277583</v>
      </c>
      <c r="L48" s="9">
        <f t="shared" si="4"/>
        <v>-22.722944571428574</v>
      </c>
      <c r="M48" s="9">
        <f t="shared" si="5"/>
        <v>-12.546194666666668</v>
      </c>
      <c r="N48" s="9">
        <f t="shared" si="6"/>
        <v>-1.7614207614285715</v>
      </c>
      <c r="O48" s="9">
        <f t="shared" si="7"/>
        <v>-1.3776744766666666</v>
      </c>
      <c r="P48" s="6">
        <f t="shared" si="8"/>
        <v>-35.26913923809524</v>
      </c>
      <c r="Q48" s="6">
        <f t="shared" si="9"/>
        <v>-3.139095238095238</v>
      </c>
      <c r="R48" s="10">
        <f t="shared" si="10"/>
        <v>0</v>
      </c>
      <c r="S48" s="10">
        <f t="shared" si="11"/>
        <v>0</v>
      </c>
      <c r="T48" s="15">
        <v>37.988064516129</v>
      </c>
      <c r="U48" s="15">
        <f t="shared" si="12"/>
        <v>-1339.806336805099</v>
      </c>
      <c r="V48" s="15">
        <f t="shared" si="13"/>
        <v>-119.24815242703522</v>
      </c>
    </row>
    <row r="49" spans="1:22" ht="12.75">
      <c r="A49" s="4">
        <v>0.9583333333333334</v>
      </c>
      <c r="B49" s="7">
        <v>-33.77591699999999</v>
      </c>
      <c r="C49" s="7">
        <v>0.3692093985190692</v>
      </c>
      <c r="D49" s="7">
        <v>-2.227</v>
      </c>
      <c r="E49" s="7">
        <v>0.37854</v>
      </c>
      <c r="F49" s="6">
        <v>0.3</v>
      </c>
      <c r="G49" s="7">
        <v>-1.25</v>
      </c>
      <c r="H49" s="9">
        <f t="shared" si="0"/>
        <v>1.017601063310743</v>
      </c>
      <c r="I49" s="9">
        <f t="shared" si="1"/>
        <v>1.0701662322240868</v>
      </c>
      <c r="J49" s="9">
        <f t="shared" si="2"/>
        <v>1.2709554369925213</v>
      </c>
      <c r="K49" s="9">
        <f t="shared" si="3"/>
        <v>2.0379491036734168</v>
      </c>
      <c r="L49" s="9">
        <f t="shared" si="4"/>
        <v>-21.68053099999999</v>
      </c>
      <c r="M49" s="9">
        <f t="shared" si="5"/>
        <v>-13.345386000000003</v>
      </c>
      <c r="N49" s="9">
        <f t="shared" si="6"/>
        <v>-1.7589914199999999</v>
      </c>
      <c r="O49" s="9">
        <f t="shared" si="7"/>
        <v>-1.7180085799999996</v>
      </c>
      <c r="P49" s="6">
        <f t="shared" si="8"/>
        <v>-35.02591699999999</v>
      </c>
      <c r="Q49" s="6">
        <f t="shared" si="9"/>
        <v>-3.4769999999999994</v>
      </c>
      <c r="R49" s="10">
        <f t="shared" si="10"/>
        <v>0</v>
      </c>
      <c r="S49" s="10">
        <f t="shared" si="11"/>
        <v>0</v>
      </c>
      <c r="T49" s="15">
        <v>39.8170967741935</v>
      </c>
      <c r="U49" s="15">
        <f t="shared" si="12"/>
        <v>-1394.630326793869</v>
      </c>
      <c r="V49" s="15">
        <f t="shared" si="13"/>
        <v>-138.44404548387078</v>
      </c>
    </row>
    <row r="50" spans="1:22" ht="13.5" thickBot="1">
      <c r="A50" s="5" t="s">
        <v>12</v>
      </c>
      <c r="B50" s="8">
        <v>-33.182652000000004</v>
      </c>
      <c r="C50" s="8">
        <v>0.3749832593247821</v>
      </c>
      <c r="D50" s="8">
        <v>-2.214</v>
      </c>
      <c r="E50" s="8">
        <v>0.37489</v>
      </c>
      <c r="F50" s="6">
        <v>0.3</v>
      </c>
      <c r="G50" s="8">
        <v>-1.2619047619047619</v>
      </c>
      <c r="H50" s="9">
        <f t="shared" si="0"/>
        <v>1.0182534555117242</v>
      </c>
      <c r="I50" s="9">
        <f t="shared" si="1"/>
        <v>1.0709907308340363</v>
      </c>
      <c r="J50" s="9">
        <f t="shared" si="2"/>
        <v>1.2735355459617452</v>
      </c>
      <c r="K50" s="9">
        <f t="shared" si="3"/>
        <v>2.064248744923423</v>
      </c>
      <c r="L50" s="9">
        <f t="shared" si="4"/>
        <v>-21.118284428571428</v>
      </c>
      <c r="M50" s="9">
        <f t="shared" si="5"/>
        <v>-13.326272333333334</v>
      </c>
      <c r="N50" s="9">
        <f t="shared" si="6"/>
        <v>-1.7625649685714286</v>
      </c>
      <c r="O50" s="9">
        <f t="shared" si="7"/>
        <v>-1.7133397933333334</v>
      </c>
      <c r="P50" s="6">
        <f t="shared" si="8"/>
        <v>-34.444556761904764</v>
      </c>
      <c r="Q50" s="6">
        <f t="shared" si="9"/>
        <v>-3.4759047619047623</v>
      </c>
      <c r="R50" s="10">
        <f t="shared" si="10"/>
        <v>0</v>
      </c>
      <c r="S50" s="10">
        <f t="shared" si="11"/>
        <v>0</v>
      </c>
      <c r="T50" s="15">
        <v>37.3770967741935</v>
      </c>
      <c r="U50" s="15">
        <f t="shared" si="12"/>
        <v>-1287.4375314339154</v>
      </c>
      <c r="V50" s="15">
        <f t="shared" si="13"/>
        <v>-129.9192286635943</v>
      </c>
    </row>
    <row r="51" spans="1:22" ht="13.5" thickBot="1">
      <c r="A51" s="1"/>
      <c r="T51" s="15"/>
      <c r="U51" s="16">
        <f>SUM(U3:U50)</f>
        <v>-109413.03416342751</v>
      </c>
      <c r="V51" s="16">
        <f>SUM(V3:V50)</f>
        <v>-7605.344717499229</v>
      </c>
    </row>
    <row r="52" ht="13.5" thickTop="1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</sheetData>
  <sheetProtection/>
  <mergeCells count="4">
    <mergeCell ref="B1:E1"/>
    <mergeCell ref="H1:K1"/>
    <mergeCell ref="L1:O1"/>
    <mergeCell ref="P1:Q1"/>
  </mergeCells>
  <printOptions/>
  <pageMargins left="0.7" right="0.7" top="0.75" bottom="0.75" header="0.3" footer="0.3"/>
  <pageSetup orientation="portrait" paperSize="9"/>
  <ignoredErrors>
    <ignoredError sqref="M3 M4:M50 N3:N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80" zoomScaleNormal="80" zoomScalePageLayoutView="0" workbookViewId="0" topLeftCell="C1">
      <selection activeCell="L25" sqref="L25"/>
    </sheetView>
  </sheetViews>
  <sheetFormatPr defaultColWidth="17.00390625" defaultRowHeight="12.75"/>
  <sheetData>
    <row r="1" spans="1:19" ht="12.75">
      <c r="A1" s="12"/>
      <c r="B1" s="19" t="s">
        <v>34</v>
      </c>
      <c r="C1" s="19"/>
      <c r="D1" s="19"/>
      <c r="E1" s="19"/>
      <c r="F1" s="19"/>
      <c r="G1" s="19"/>
      <c r="H1" s="19" t="s">
        <v>35</v>
      </c>
      <c r="I1" s="19"/>
      <c r="J1" s="19"/>
      <c r="K1" s="19"/>
      <c r="L1" s="19"/>
      <c r="M1" s="19"/>
      <c r="N1" s="19" t="s">
        <v>36</v>
      </c>
      <c r="O1" s="19"/>
      <c r="P1" s="19"/>
      <c r="Q1" s="19"/>
      <c r="R1" s="19"/>
      <c r="S1" s="19"/>
    </row>
    <row r="2" spans="1:19" ht="12.75">
      <c r="A2" s="12"/>
      <c r="B2" s="23" t="s">
        <v>26</v>
      </c>
      <c r="C2" s="23"/>
      <c r="D2" s="23"/>
      <c r="E2" s="23"/>
      <c r="F2" s="23" t="s">
        <v>31</v>
      </c>
      <c r="G2" s="23"/>
      <c r="H2" s="23" t="s">
        <v>26</v>
      </c>
      <c r="I2" s="23"/>
      <c r="J2" s="23"/>
      <c r="K2" s="23"/>
      <c r="L2" s="23" t="s">
        <v>31</v>
      </c>
      <c r="M2" s="23"/>
      <c r="N2" s="20" t="s">
        <v>26</v>
      </c>
      <c r="O2" s="21"/>
      <c r="P2" s="21"/>
      <c r="Q2" s="22"/>
      <c r="R2" s="20" t="s">
        <v>31</v>
      </c>
      <c r="S2" s="22"/>
    </row>
    <row r="3" spans="1:19" ht="13.5" thickBot="1">
      <c r="A3" s="3" t="str">
        <f>'POC - Option D'!A2</f>
        <v>TradingPeriod</v>
      </c>
      <c r="B3" s="2" t="str">
        <f>'POC - Option D'!L2</f>
        <v>NI_HH</v>
      </c>
      <c r="C3" s="2" t="str">
        <f>'POC - Option D'!M2</f>
        <v>NI_NHH</v>
      </c>
      <c r="D3" s="2" t="str">
        <f>'POC - Option D'!N2</f>
        <v>ROI_HH</v>
      </c>
      <c r="E3" s="2" t="str">
        <f>'POC - Option D'!O2</f>
        <v>ROI_NHH</v>
      </c>
      <c r="F3" s="2" t="str">
        <f>'POC - Option D'!P2</f>
        <v>NI</v>
      </c>
      <c r="G3" s="2" t="str">
        <f>'POC - Option D'!Q2</f>
        <v>ROI</v>
      </c>
      <c r="H3" s="2" t="str">
        <f>'POC - Option E'!L2</f>
        <v>NI_HH</v>
      </c>
      <c r="I3" s="2" t="str">
        <f>'POC - Option E'!M2</f>
        <v>NI_NHH</v>
      </c>
      <c r="J3" s="2" t="str">
        <f>'POC - Option E'!N2</f>
        <v>ROI_HH</v>
      </c>
      <c r="K3" s="2" t="str">
        <f>'POC - Option E'!O2</f>
        <v>ROI_NHH</v>
      </c>
      <c r="L3" s="2" t="str">
        <f>'POC - Option E'!P2</f>
        <v>NI</v>
      </c>
      <c r="M3" s="2" t="str">
        <f>'POC - Option E'!Q2</f>
        <v>ROI</v>
      </c>
      <c r="N3" s="3" t="str">
        <f>'POC - Option E'!R2</f>
        <v>NI</v>
      </c>
      <c r="O3" s="3" t="str">
        <f>'POC - Option E'!S2</f>
        <v>ROI</v>
      </c>
      <c r="P3" s="3" t="s">
        <v>20</v>
      </c>
      <c r="Q3" s="3" t="s">
        <v>21</v>
      </c>
      <c r="R3" s="3" t="s">
        <v>29</v>
      </c>
      <c r="S3" s="3" t="s">
        <v>30</v>
      </c>
    </row>
    <row r="4" spans="1:19" ht="12.75">
      <c r="A4" s="4">
        <f>'POC - Option D'!A3</f>
        <v>0</v>
      </c>
      <c r="B4" s="13">
        <f>'POC - Option D'!L3</f>
        <v>-20.897844857142857</v>
      </c>
      <c r="C4" s="13">
        <f>'POC - Option D'!M3</f>
        <v>-15.178325333333333</v>
      </c>
      <c r="D4" s="13">
        <f>'POC - Option D'!N3</f>
        <v>-1.741142857142857</v>
      </c>
      <c r="E4" s="13">
        <f>'POC - Option D'!O3</f>
        <v>-1.6233333333333333</v>
      </c>
      <c r="F4" s="13">
        <f>'POC - Option D'!P3</f>
        <v>-36.07617019047619</v>
      </c>
      <c r="G4" s="13">
        <f>'POC - Option D'!Q3</f>
        <v>-3.36447619047619</v>
      </c>
      <c r="H4" s="13">
        <f>'POC - Option E'!L3</f>
        <v>-20.897844857142857</v>
      </c>
      <c r="I4" s="13">
        <f>'POC - Option E'!M3</f>
        <v>-15.178325333333333</v>
      </c>
      <c r="J4" s="13">
        <f>'POC - Option E'!N3</f>
        <v>-1.741132997142857</v>
      </c>
      <c r="K4" s="13">
        <f>'POC - Option E'!O3</f>
        <v>-1.6233431933333333</v>
      </c>
      <c r="L4" s="13">
        <f>'POC - Option E'!P3</f>
        <v>-36.07617019047619</v>
      </c>
      <c r="M4" s="13">
        <f>'POC - Option E'!Q3</f>
        <v>-3.36447619047619</v>
      </c>
      <c r="N4" s="14">
        <f>B4-H4</f>
        <v>0</v>
      </c>
      <c r="O4" s="14">
        <f aca="true" t="shared" si="0" ref="O4:S19">C4-I4</f>
        <v>0</v>
      </c>
      <c r="P4" s="14">
        <f t="shared" si="0"/>
        <v>-9.86000000002818E-06</v>
      </c>
      <c r="Q4" s="14">
        <f t="shared" si="0"/>
        <v>9.86000000002818E-06</v>
      </c>
      <c r="R4" s="14">
        <f t="shared" si="0"/>
        <v>0</v>
      </c>
      <c r="S4" s="14">
        <f t="shared" si="0"/>
        <v>0</v>
      </c>
    </row>
    <row r="5" spans="1:19" ht="12.75">
      <c r="A5" s="4">
        <f>'POC - Option D'!A4</f>
        <v>0.020833333333333332</v>
      </c>
      <c r="B5" s="13">
        <f>'POC - Option D'!L4</f>
        <v>-20.695263000000004</v>
      </c>
      <c r="C5" s="13">
        <f>'POC - Option D'!M4</f>
        <v>-13.076736666666667</v>
      </c>
      <c r="D5" s="13">
        <f>'POC - Option D'!N4</f>
        <v>-1.734</v>
      </c>
      <c r="E5" s="13">
        <f>'POC - Option D'!O4</f>
        <v>-1.5616666666666663</v>
      </c>
      <c r="F5" s="13">
        <f>'POC - Option D'!P4</f>
        <v>-33.77199966666667</v>
      </c>
      <c r="G5" s="13">
        <f>'POC - Option D'!Q4</f>
        <v>-3.2956666666666665</v>
      </c>
      <c r="H5" s="13">
        <f>'POC - Option E'!L4</f>
        <v>-20.695263000000004</v>
      </c>
      <c r="I5" s="13">
        <f>'POC - Option E'!M4</f>
        <v>-13.076736666666667</v>
      </c>
      <c r="J5" s="13">
        <f>'POC - Option E'!N4</f>
        <v>-1.7339990299999999</v>
      </c>
      <c r="K5" s="13">
        <f>'POC - Option E'!O4</f>
        <v>-1.5616676366666669</v>
      </c>
      <c r="L5" s="13">
        <f>'POC - Option E'!P4</f>
        <v>-33.77199966666667</v>
      </c>
      <c r="M5" s="13">
        <f>'POC - Option E'!Q4</f>
        <v>-3.2956666666666665</v>
      </c>
      <c r="N5" s="14">
        <f aca="true" t="shared" si="1" ref="N5:N51">B5-H5</f>
        <v>0</v>
      </c>
      <c r="O5" s="14">
        <f t="shared" si="0"/>
        <v>0</v>
      </c>
      <c r="P5" s="14">
        <f t="shared" si="0"/>
        <v>-9.700000001000575E-07</v>
      </c>
      <c r="Q5" s="14">
        <f t="shared" si="0"/>
        <v>9.700000005441467E-07</v>
      </c>
      <c r="R5" s="14">
        <f t="shared" si="0"/>
        <v>0</v>
      </c>
      <c r="S5" s="14">
        <f t="shared" si="0"/>
        <v>0</v>
      </c>
    </row>
    <row r="6" spans="1:19" ht="12.75">
      <c r="A6" s="5" t="str">
        <f>'POC - Option D'!A5</f>
        <v> 01:00:00</v>
      </c>
      <c r="B6" s="13">
        <f>'POC - Option D'!L5</f>
        <v>-20.352305714285713</v>
      </c>
      <c r="C6" s="13">
        <f>'POC - Option D'!M5</f>
        <v>-13.102777999999997</v>
      </c>
      <c r="D6" s="13">
        <f>'POC - Option D'!N5</f>
        <v>-1.7482857142857144</v>
      </c>
      <c r="E6" s="13">
        <f>'POC - Option D'!O5</f>
        <v>-1.5679999999999998</v>
      </c>
      <c r="F6" s="13">
        <f>'POC - Option D'!P5</f>
        <v>-33.455083714285706</v>
      </c>
      <c r="G6" s="13">
        <f>'POC - Option D'!Q5</f>
        <v>-3.3162857142857143</v>
      </c>
      <c r="H6" s="13">
        <f>'POC - Option E'!L5</f>
        <v>-20.352305714285713</v>
      </c>
      <c r="I6" s="13">
        <f>'POC - Option E'!M5</f>
        <v>-13.102777999999997</v>
      </c>
      <c r="J6" s="13">
        <f>'POC - Option E'!N5</f>
        <v>-1.7482845542857142</v>
      </c>
      <c r="K6" s="13">
        <f>'POC - Option E'!O5</f>
        <v>-1.5680011599999994</v>
      </c>
      <c r="L6" s="13">
        <f>'POC - Option E'!P5</f>
        <v>-33.455083714285706</v>
      </c>
      <c r="M6" s="13">
        <f>'POC - Option E'!Q5</f>
        <v>-3.316285714285714</v>
      </c>
      <c r="N6" s="14">
        <f t="shared" si="1"/>
        <v>0</v>
      </c>
      <c r="O6" s="14">
        <f t="shared" si="0"/>
        <v>0</v>
      </c>
      <c r="P6" s="14">
        <f t="shared" si="0"/>
        <v>-1.1600000002776056E-06</v>
      </c>
      <c r="Q6" s="14">
        <f t="shared" si="0"/>
        <v>1.1599999996114718E-06</v>
      </c>
      <c r="R6" s="14">
        <f t="shared" si="0"/>
        <v>0</v>
      </c>
      <c r="S6" s="14">
        <f t="shared" si="0"/>
        <v>0</v>
      </c>
    </row>
    <row r="7" spans="1:19" ht="12.75">
      <c r="A7" s="4">
        <f>'POC - Option D'!A6</f>
        <v>0.0625</v>
      </c>
      <c r="B7" s="13">
        <f>'POC - Option D'!L6</f>
        <v>-19.97878671428571</v>
      </c>
      <c r="C7" s="13">
        <f>'POC - Option D'!M6</f>
        <v>-12.966236000000002</v>
      </c>
      <c r="D7" s="13">
        <f>'POC - Option D'!N6</f>
        <v>-1.7482857142857144</v>
      </c>
      <c r="E7" s="13">
        <f>'POC - Option D'!O6</f>
        <v>-1.541</v>
      </c>
      <c r="F7" s="13">
        <f>'POC - Option D'!P6</f>
        <v>-32.94502271428571</v>
      </c>
      <c r="G7" s="13">
        <f>'POC - Option D'!Q6</f>
        <v>-3.2892857142857146</v>
      </c>
      <c r="H7" s="13">
        <f>'POC - Option E'!L6</f>
        <v>-19.97878671428571</v>
      </c>
      <c r="I7" s="13">
        <f>'POC - Option E'!M6</f>
        <v>-12.966236000000002</v>
      </c>
      <c r="J7" s="13">
        <f>'POC - Option E'!N6</f>
        <v>-1.7482899642857144</v>
      </c>
      <c r="K7" s="13">
        <f>'POC - Option E'!O6</f>
        <v>-1.54099575</v>
      </c>
      <c r="L7" s="13">
        <f>'POC - Option E'!P6</f>
        <v>-32.94502271428571</v>
      </c>
      <c r="M7" s="13">
        <f>'POC - Option E'!Q6</f>
        <v>-3.2892857142857146</v>
      </c>
      <c r="N7" s="14">
        <f t="shared" si="1"/>
        <v>0</v>
      </c>
      <c r="O7" s="14">
        <f t="shared" si="0"/>
        <v>0</v>
      </c>
      <c r="P7" s="14">
        <f t="shared" si="0"/>
        <v>4.2499999999279225E-06</v>
      </c>
      <c r="Q7" s="14">
        <f t="shared" si="0"/>
        <v>-4.2499999999279225E-06</v>
      </c>
      <c r="R7" s="14">
        <f t="shared" si="0"/>
        <v>0</v>
      </c>
      <c r="S7" s="14">
        <f t="shared" si="0"/>
        <v>0</v>
      </c>
    </row>
    <row r="8" spans="1:19" ht="12.75">
      <c r="A8" s="5" t="str">
        <f>'POC - Option D'!A7</f>
        <v> 02:00:00</v>
      </c>
      <c r="B8" s="13">
        <f>'POC - Option D'!L7</f>
        <v>-20.100747142857145</v>
      </c>
      <c r="C8" s="13">
        <f>'POC - Option D'!M7</f>
        <v>-13.01665333333333</v>
      </c>
      <c r="D8" s="13">
        <f>'POC - Option D'!N7</f>
        <v>-1.7518571428571426</v>
      </c>
      <c r="E8" s="13">
        <f>'POC - Option D'!O7</f>
        <v>-1.5343333333333335</v>
      </c>
      <c r="F8" s="13">
        <f>'POC - Option D'!P7</f>
        <v>-33.117400476190475</v>
      </c>
      <c r="G8" s="13">
        <f>'POC - Option D'!Q7</f>
        <v>-3.286190476190476</v>
      </c>
      <c r="H8" s="13">
        <f>'POC - Option E'!L7</f>
        <v>-20.100747142857145</v>
      </c>
      <c r="I8" s="13">
        <f>'POC - Option E'!M7</f>
        <v>-13.01665333333333</v>
      </c>
      <c r="J8" s="13">
        <f>'POC - Option E'!N7</f>
        <v>-1.751847542857143</v>
      </c>
      <c r="K8" s="13">
        <f>'POC - Option E'!O7</f>
        <v>-1.5343429333333334</v>
      </c>
      <c r="L8" s="13">
        <f>'POC - Option E'!P7</f>
        <v>-33.117400476190475</v>
      </c>
      <c r="M8" s="13">
        <f>'POC - Option E'!Q7</f>
        <v>-3.2861904761904763</v>
      </c>
      <c r="N8" s="14">
        <f t="shared" si="1"/>
        <v>0</v>
      </c>
      <c r="O8" s="14">
        <f t="shared" si="0"/>
        <v>0</v>
      </c>
      <c r="P8" s="14">
        <f t="shared" si="0"/>
        <v>-9.59999999960992E-06</v>
      </c>
      <c r="Q8" s="14">
        <f t="shared" si="0"/>
        <v>9.599999999831965E-06</v>
      </c>
      <c r="R8" s="14">
        <f t="shared" si="0"/>
        <v>0</v>
      </c>
      <c r="S8" s="14">
        <f t="shared" si="0"/>
        <v>0</v>
      </c>
    </row>
    <row r="9" spans="1:19" ht="12.75">
      <c r="A9" s="4">
        <f>'POC - Option D'!A8</f>
        <v>0.10416666666666667</v>
      </c>
      <c r="B9" s="13">
        <f>'POC - Option D'!L8</f>
        <v>-19.953118571428572</v>
      </c>
      <c r="C9" s="13">
        <f>'POC - Option D'!M8</f>
        <v>-13.111520666666667</v>
      </c>
      <c r="D9" s="13">
        <f>'POC - Option D'!N8</f>
        <v>-1.7554285714285711</v>
      </c>
      <c r="E9" s="13">
        <f>'POC - Option D'!O8</f>
        <v>-1.5266666666666668</v>
      </c>
      <c r="F9" s="13">
        <f>'POC - Option D'!P8</f>
        <v>-33.06463923809524</v>
      </c>
      <c r="G9" s="13">
        <f>'POC - Option D'!Q8</f>
        <v>-3.2820952380952377</v>
      </c>
      <c r="H9" s="13">
        <f>'POC - Option E'!L8</f>
        <v>-19.953118571428575</v>
      </c>
      <c r="I9" s="13">
        <f>'POC - Option E'!M8</f>
        <v>-13.111520666666667</v>
      </c>
      <c r="J9" s="13">
        <f>'POC - Option E'!N8</f>
        <v>-1.7554209714285713</v>
      </c>
      <c r="K9" s="13">
        <f>'POC - Option E'!O8</f>
        <v>-1.5266742666666668</v>
      </c>
      <c r="L9" s="13">
        <f>'POC - Option E'!P8</f>
        <v>-33.06463923809524</v>
      </c>
      <c r="M9" s="13">
        <f>'POC - Option E'!Q8</f>
        <v>-3.282095238095238</v>
      </c>
      <c r="N9" s="14">
        <f t="shared" si="1"/>
        <v>0</v>
      </c>
      <c r="O9" s="14">
        <f t="shared" si="0"/>
        <v>0</v>
      </c>
      <c r="P9" s="14">
        <f t="shared" si="0"/>
        <v>-7.599999999774454E-06</v>
      </c>
      <c r="Q9" s="14">
        <f t="shared" si="0"/>
        <v>7.5999999999964984E-06</v>
      </c>
      <c r="R9" s="14">
        <f t="shared" si="0"/>
        <v>0</v>
      </c>
      <c r="S9" s="14">
        <f t="shared" si="0"/>
        <v>0</v>
      </c>
    </row>
    <row r="10" spans="1:19" ht="12.75">
      <c r="A10" s="5" t="str">
        <f>'POC - Option D'!A9</f>
        <v> 03:00:00</v>
      </c>
      <c r="B10" s="13">
        <f>'POC - Option D'!L9</f>
        <v>-19.581732</v>
      </c>
      <c r="C10" s="13">
        <f>'POC - Option D'!M9</f>
        <v>-13.013294000000002</v>
      </c>
      <c r="D10" s="13">
        <f>'POC - Option D'!N9</f>
        <v>-1.759</v>
      </c>
      <c r="E10" s="13">
        <f>'POC - Option D'!O9</f>
        <v>-1.525</v>
      </c>
      <c r="F10" s="13">
        <f>'POC - Option D'!P9</f>
        <v>-32.595026000000004</v>
      </c>
      <c r="G10" s="13">
        <f>'POC - Option D'!Q9</f>
        <v>-3.284</v>
      </c>
      <c r="H10" s="13">
        <f>'POC - Option E'!L9</f>
        <v>-19.581732</v>
      </c>
      <c r="I10" s="13">
        <f>'POC - Option E'!M9</f>
        <v>-13.013294000000002</v>
      </c>
      <c r="J10" s="13">
        <f>'POC - Option E'!N9</f>
        <v>-1.7589946199999997</v>
      </c>
      <c r="K10" s="13">
        <f>'POC - Option E'!O9</f>
        <v>-1.5250053800000003</v>
      </c>
      <c r="L10" s="13">
        <f>'POC - Option E'!P9</f>
        <v>-32.595026000000004</v>
      </c>
      <c r="M10" s="13">
        <f>'POC - Option E'!Q9</f>
        <v>-3.284</v>
      </c>
      <c r="N10" s="14">
        <f t="shared" si="1"/>
        <v>0</v>
      </c>
      <c r="O10" s="14">
        <f t="shared" si="0"/>
        <v>0</v>
      </c>
      <c r="P10" s="14">
        <f t="shared" si="0"/>
        <v>-5.380000000165808E-06</v>
      </c>
      <c r="Q10" s="14">
        <f t="shared" si="0"/>
        <v>5.380000000387852E-06</v>
      </c>
      <c r="R10" s="14">
        <f t="shared" si="0"/>
        <v>0</v>
      </c>
      <c r="S10" s="14">
        <f t="shared" si="0"/>
        <v>0</v>
      </c>
    </row>
    <row r="11" spans="1:19" ht="12.75">
      <c r="A11" s="4">
        <f>'POC - Option D'!A10</f>
        <v>0.14583333333333334</v>
      </c>
      <c r="B11" s="13">
        <f>'POC - Option D'!L10</f>
        <v>-19.384148428571432</v>
      </c>
      <c r="C11" s="13">
        <f>'POC - Option D'!M10</f>
        <v>-12.945947333333333</v>
      </c>
      <c r="D11" s="13">
        <f>'POC - Option D'!N10</f>
        <v>-1.7625714285714285</v>
      </c>
      <c r="E11" s="13">
        <f>'POC - Option D'!O10</f>
        <v>-1.522333333333333</v>
      </c>
      <c r="F11" s="13">
        <f>'POC - Option D'!P10</f>
        <v>-32.330095761904765</v>
      </c>
      <c r="G11" s="13">
        <f>'POC - Option D'!Q10</f>
        <v>-3.2849047619047615</v>
      </c>
      <c r="H11" s="13">
        <f>'POC - Option E'!L10</f>
        <v>-19.384148428571432</v>
      </c>
      <c r="I11" s="13">
        <f>'POC - Option E'!M10</f>
        <v>-12.945947333333333</v>
      </c>
      <c r="J11" s="13">
        <f>'POC - Option E'!N10</f>
        <v>-1.7625664185714287</v>
      </c>
      <c r="K11" s="13">
        <f>'POC - Option E'!O10</f>
        <v>-1.5223383433333333</v>
      </c>
      <c r="L11" s="13">
        <f>'POC - Option E'!P10</f>
        <v>-32.330095761904765</v>
      </c>
      <c r="M11" s="13">
        <f>'POC - Option E'!Q10</f>
        <v>-3.284904761904762</v>
      </c>
      <c r="N11" s="14">
        <f t="shared" si="1"/>
        <v>0</v>
      </c>
      <c r="O11" s="14">
        <f t="shared" si="0"/>
        <v>0</v>
      </c>
      <c r="P11" s="14">
        <f t="shared" si="0"/>
        <v>-5.009999999749937E-06</v>
      </c>
      <c r="Q11" s="14">
        <f t="shared" si="0"/>
        <v>5.010000000194026E-06</v>
      </c>
      <c r="R11" s="14">
        <f t="shared" si="0"/>
        <v>0</v>
      </c>
      <c r="S11" s="14">
        <f t="shared" si="0"/>
        <v>0</v>
      </c>
    </row>
    <row r="12" spans="1:19" ht="12.75">
      <c r="A12" s="4">
        <f>'POC - Option D'!A11</f>
        <v>0.16666666666666666</v>
      </c>
      <c r="B12" s="13">
        <f>'POC - Option D'!L11</f>
        <v>-19.486638857142857</v>
      </c>
      <c r="C12" s="13">
        <f>'POC - Option D'!M11</f>
        <v>-13.174355666666665</v>
      </c>
      <c r="D12" s="13">
        <f>'POC - Option D'!N11</f>
        <v>-1.766142857142857</v>
      </c>
      <c r="E12" s="13">
        <f>'POC - Option D'!O11</f>
        <v>-1.5216666666666665</v>
      </c>
      <c r="F12" s="13">
        <f>'POC - Option D'!P11</f>
        <v>-32.66099452380952</v>
      </c>
      <c r="G12" s="13">
        <f>'POC - Option D'!Q11</f>
        <v>-3.2878095238095235</v>
      </c>
      <c r="H12" s="13">
        <f>'POC - Option E'!L11</f>
        <v>-19.486638857142857</v>
      </c>
      <c r="I12" s="13">
        <f>'POC - Option E'!M11</f>
        <v>-13.174355666666665</v>
      </c>
      <c r="J12" s="13">
        <f>'POC - Option E'!N11</f>
        <v>-1.7661435171428568</v>
      </c>
      <c r="K12" s="13">
        <f>'POC - Option E'!O11</f>
        <v>-1.5216660066666667</v>
      </c>
      <c r="L12" s="13">
        <f>'POC - Option E'!P11</f>
        <v>-32.66099452380952</v>
      </c>
      <c r="M12" s="13">
        <f>'POC - Option E'!Q11</f>
        <v>-3.2878095238095235</v>
      </c>
      <c r="N12" s="14">
        <f t="shared" si="1"/>
        <v>0</v>
      </c>
      <c r="O12" s="14">
        <f t="shared" si="0"/>
        <v>0</v>
      </c>
      <c r="P12" s="14">
        <f t="shared" si="0"/>
        <v>6.599999997636274E-07</v>
      </c>
      <c r="Q12" s="14">
        <f t="shared" si="0"/>
        <v>-6.599999997636274E-07</v>
      </c>
      <c r="R12" s="14">
        <f t="shared" si="0"/>
        <v>0</v>
      </c>
      <c r="S12" s="14">
        <f t="shared" si="0"/>
        <v>0</v>
      </c>
    </row>
    <row r="13" spans="1:19" ht="12.75">
      <c r="A13" s="5" t="str">
        <f>'POC - Option D'!A12</f>
        <v> 04:30:00</v>
      </c>
      <c r="B13" s="13">
        <f>'POC - Option D'!L12</f>
        <v>-19.372852285714288</v>
      </c>
      <c r="C13" s="13">
        <f>'POC - Option D'!M12</f>
        <v>-13.304312000000005</v>
      </c>
      <c r="D13" s="13">
        <f>'POC - Option D'!N12</f>
        <v>-1.7697142857142856</v>
      </c>
      <c r="E13" s="13">
        <f>'POC - Option D'!O12</f>
        <v>-1.5330000000000001</v>
      </c>
      <c r="F13" s="13">
        <f>'POC - Option D'!P12</f>
        <v>-32.67716428571429</v>
      </c>
      <c r="G13" s="13">
        <f>'POC - Option D'!Q12</f>
        <v>-3.302714285714286</v>
      </c>
      <c r="H13" s="13">
        <f>'POC - Option E'!L12</f>
        <v>-19.37285228571429</v>
      </c>
      <c r="I13" s="13">
        <f>'POC - Option E'!M12</f>
        <v>-13.304312000000005</v>
      </c>
      <c r="J13" s="13">
        <f>'POC - Option E'!N12</f>
        <v>-1.7697191757142856</v>
      </c>
      <c r="K13" s="13">
        <f>'POC - Option E'!O12</f>
        <v>-1.5329951099999999</v>
      </c>
      <c r="L13" s="13">
        <f>'POC - Option E'!P12</f>
        <v>-32.6771642857143</v>
      </c>
      <c r="M13" s="13">
        <f>'POC - Option E'!Q12</f>
        <v>-3.3027142857142855</v>
      </c>
      <c r="N13" s="14">
        <f t="shared" si="1"/>
        <v>0</v>
      </c>
      <c r="O13" s="14">
        <f t="shared" si="0"/>
        <v>0</v>
      </c>
      <c r="P13" s="14">
        <f t="shared" si="0"/>
        <v>4.890000000035144E-06</v>
      </c>
      <c r="Q13" s="14">
        <f t="shared" si="0"/>
        <v>-4.890000000257189E-06</v>
      </c>
      <c r="R13" s="14">
        <f t="shared" si="0"/>
        <v>0</v>
      </c>
      <c r="S13" s="14">
        <f t="shared" si="0"/>
        <v>0</v>
      </c>
    </row>
    <row r="14" spans="1:19" ht="12.75">
      <c r="A14" s="4">
        <f>'POC - Option D'!A13</f>
        <v>0.20833333333333334</v>
      </c>
      <c r="B14" s="13">
        <f>'POC - Option D'!L13</f>
        <v>-19.85789271428571</v>
      </c>
      <c r="C14" s="13">
        <f>'POC - Option D'!M13</f>
        <v>-13.563122333333332</v>
      </c>
      <c r="D14" s="13">
        <f>'POC - Option D'!N13</f>
        <v>-1.7732857142857141</v>
      </c>
      <c r="E14" s="13">
        <f>'POC - Option D'!O13</f>
        <v>-1.5583333333333333</v>
      </c>
      <c r="F14" s="13">
        <f>'POC - Option D'!P13</f>
        <v>-33.42101504761904</v>
      </c>
      <c r="G14" s="13">
        <f>'POC - Option D'!Q13</f>
        <v>-3.3316190476190473</v>
      </c>
      <c r="H14" s="13">
        <f>'POC - Option E'!L13</f>
        <v>-19.857892714285715</v>
      </c>
      <c r="I14" s="13">
        <f>'POC - Option E'!M13</f>
        <v>-13.563122333333332</v>
      </c>
      <c r="J14" s="13">
        <f>'POC - Option E'!N13</f>
        <v>-1.773280334285714</v>
      </c>
      <c r="K14" s="13">
        <f>'POC - Option E'!O13</f>
        <v>-1.5583387133333333</v>
      </c>
      <c r="L14" s="13">
        <f>'POC - Option E'!P13</f>
        <v>-33.42101504761905</v>
      </c>
      <c r="M14" s="13">
        <f>'POC - Option E'!Q13</f>
        <v>-3.3316190476190473</v>
      </c>
      <c r="N14" s="14">
        <f t="shared" si="1"/>
        <v>0</v>
      </c>
      <c r="O14" s="14">
        <f t="shared" si="0"/>
        <v>0</v>
      </c>
      <c r="P14" s="14">
        <f t="shared" si="0"/>
        <v>-5.380000000165808E-06</v>
      </c>
      <c r="Q14" s="14">
        <f t="shared" si="0"/>
        <v>5.379999999943763E-06</v>
      </c>
      <c r="R14" s="14">
        <f t="shared" si="0"/>
        <v>0</v>
      </c>
      <c r="S14" s="14">
        <f t="shared" si="0"/>
        <v>0</v>
      </c>
    </row>
    <row r="15" spans="1:19" ht="12.75">
      <c r="A15" s="4">
        <f>'POC - Option D'!A14</f>
        <v>0.22916666666666666</v>
      </c>
      <c r="B15" s="13">
        <f>'POC - Option D'!L14</f>
        <v>-20.69089414285714</v>
      </c>
      <c r="C15" s="13">
        <f>'POC - Option D'!M14</f>
        <v>-14.289400666666666</v>
      </c>
      <c r="D15" s="13">
        <f>'POC - Option D'!N14</f>
        <v>-1.7768571428571427</v>
      </c>
      <c r="E15" s="13">
        <f>'POC - Option D'!O14</f>
        <v>-1.5606666666666666</v>
      </c>
      <c r="F15" s="13">
        <f>'POC - Option D'!P14</f>
        <v>-34.980294809523805</v>
      </c>
      <c r="G15" s="13">
        <f>'POC - Option D'!Q14</f>
        <v>-3.3375238095238093</v>
      </c>
      <c r="H15" s="13">
        <f>'POC - Option E'!L14</f>
        <v>-20.690894142857136</v>
      </c>
      <c r="I15" s="13">
        <f>'POC - Option E'!M14</f>
        <v>-14.289400666666666</v>
      </c>
      <c r="J15" s="13">
        <f>'POC - Option E'!N14</f>
        <v>-1.776865742857143</v>
      </c>
      <c r="K15" s="13">
        <f>'POC - Option E'!O14</f>
        <v>-1.5606580666666665</v>
      </c>
      <c r="L15" s="13">
        <f>'POC - Option E'!P14</f>
        <v>-34.9802948095238</v>
      </c>
      <c r="M15" s="13">
        <f>'POC - Option E'!Q14</f>
        <v>-3.33752380952381</v>
      </c>
      <c r="N15" s="14">
        <f t="shared" si="1"/>
        <v>0</v>
      </c>
      <c r="O15" s="14">
        <f t="shared" si="0"/>
        <v>0</v>
      </c>
      <c r="P15" s="14">
        <f t="shared" si="0"/>
        <v>8.600000000358321E-06</v>
      </c>
      <c r="Q15" s="14">
        <f t="shared" si="0"/>
        <v>-8.600000000136276E-06</v>
      </c>
      <c r="R15" s="14">
        <f t="shared" si="0"/>
        <v>0</v>
      </c>
      <c r="S15" s="14">
        <f t="shared" si="0"/>
        <v>0</v>
      </c>
    </row>
    <row r="16" spans="1:19" ht="12.75">
      <c r="A16" s="4">
        <f>'POC - Option D'!A15</f>
        <v>0.25</v>
      </c>
      <c r="B16" s="13">
        <f>'POC - Option D'!L15</f>
        <v>-22.951112571428567</v>
      </c>
      <c r="C16" s="13">
        <f>'POC - Option D'!M15</f>
        <v>-15.540278000000002</v>
      </c>
      <c r="D16" s="13">
        <f>'POC - Option D'!N15</f>
        <v>-1.7804285714285712</v>
      </c>
      <c r="E16" s="13">
        <f>'POC - Option D'!O15</f>
        <v>-1.5939999999999999</v>
      </c>
      <c r="F16" s="13">
        <f>'POC - Option D'!P15</f>
        <v>-38.49139057142857</v>
      </c>
      <c r="G16" s="13">
        <f>'POC - Option D'!Q15</f>
        <v>-3.374428571428571</v>
      </c>
      <c r="H16" s="13">
        <f>'POC - Option E'!L15</f>
        <v>-22.951112571428563</v>
      </c>
      <c r="I16" s="13">
        <f>'POC - Option E'!M15</f>
        <v>-15.540278000000002</v>
      </c>
      <c r="J16" s="13">
        <f>'POC - Option E'!N15</f>
        <v>-1.7804379914285715</v>
      </c>
      <c r="K16" s="13">
        <f>'POC - Option E'!O15</f>
        <v>-1.5939905799999998</v>
      </c>
      <c r="L16" s="13">
        <f>'POC - Option E'!P15</f>
        <v>-38.49139057142857</v>
      </c>
      <c r="M16" s="13">
        <f>'POC - Option E'!Q15</f>
        <v>-3.374428571428571</v>
      </c>
      <c r="N16" s="14">
        <f t="shared" si="1"/>
        <v>0</v>
      </c>
      <c r="O16" s="14">
        <f t="shared" si="0"/>
        <v>0</v>
      </c>
      <c r="P16" s="14">
        <f t="shared" si="0"/>
        <v>9.420000000259776E-06</v>
      </c>
      <c r="Q16" s="14">
        <f t="shared" si="0"/>
        <v>-9.420000000037732E-06</v>
      </c>
      <c r="R16" s="14">
        <f t="shared" si="0"/>
        <v>0</v>
      </c>
      <c r="S16" s="14">
        <f t="shared" si="0"/>
        <v>0</v>
      </c>
    </row>
    <row r="17" spans="1:19" ht="12.75">
      <c r="A17" s="4">
        <f>'POC - Option D'!A16</f>
        <v>0.2708333333333333</v>
      </c>
      <c r="B17" s="13">
        <f>'POC - Option D'!L16</f>
        <v>-24.856798</v>
      </c>
      <c r="C17" s="13">
        <f>'POC - Option D'!M16</f>
        <v>-16.956931333333337</v>
      </c>
      <c r="D17" s="13">
        <f>'POC - Option D'!N16</f>
        <v>-1.7839999999999998</v>
      </c>
      <c r="E17" s="13">
        <f>'POC - Option D'!O16</f>
        <v>-1.6563333333333332</v>
      </c>
      <c r="F17" s="13">
        <f>'POC - Option D'!P16</f>
        <v>-41.81372933333334</v>
      </c>
      <c r="G17" s="13">
        <f>'POC - Option D'!Q16</f>
        <v>-3.4403333333333332</v>
      </c>
      <c r="H17" s="13">
        <f>'POC - Option E'!L16</f>
        <v>-24.856798</v>
      </c>
      <c r="I17" s="13">
        <f>'POC - Option E'!M16</f>
        <v>-16.956931333333337</v>
      </c>
      <c r="J17" s="13">
        <f>'POC - Option E'!N16</f>
        <v>-1.7840040199999998</v>
      </c>
      <c r="K17" s="13">
        <f>'POC - Option E'!O16</f>
        <v>-1.6563293133333332</v>
      </c>
      <c r="L17" s="13">
        <f>'POC - Option E'!P16</f>
        <v>-41.81372933333334</v>
      </c>
      <c r="M17" s="13">
        <f>'POC - Option E'!Q16</f>
        <v>-3.4403333333333332</v>
      </c>
      <c r="N17" s="14">
        <f t="shared" si="1"/>
        <v>0</v>
      </c>
      <c r="O17" s="14">
        <f t="shared" si="0"/>
        <v>0</v>
      </c>
      <c r="P17" s="14">
        <f t="shared" si="0"/>
        <v>4.019999999993473E-06</v>
      </c>
      <c r="Q17" s="14">
        <f t="shared" si="0"/>
        <v>-4.019999999993473E-06</v>
      </c>
      <c r="R17" s="14">
        <f t="shared" si="0"/>
        <v>0</v>
      </c>
      <c r="S17" s="14">
        <f t="shared" si="0"/>
        <v>0</v>
      </c>
    </row>
    <row r="18" spans="1:19" ht="12.75">
      <c r="A18" s="5" t="str">
        <f>'POC - Option D'!A17</f>
        <v> 07:00:00</v>
      </c>
      <c r="B18" s="13">
        <f>'POC - Option D'!L17</f>
        <v>-28.43740142857143</v>
      </c>
      <c r="C18" s="13">
        <f>'POC - Option D'!M17</f>
        <v>-18.95376766666667</v>
      </c>
      <c r="D18" s="13">
        <f>'POC - Option D'!N17</f>
        <v>-1.7875714285714284</v>
      </c>
      <c r="E18" s="13">
        <f>'POC - Option D'!O17</f>
        <v>-1.7586666666666666</v>
      </c>
      <c r="F18" s="13">
        <f>'POC - Option D'!P17</f>
        <v>-47.3911690952381</v>
      </c>
      <c r="G18" s="13">
        <f>'POC - Option D'!Q17</f>
        <v>-3.546238095238095</v>
      </c>
      <c r="H18" s="13">
        <f>'POC - Option E'!L17</f>
        <v>-28.43740142857143</v>
      </c>
      <c r="I18" s="13">
        <f>'POC - Option E'!M17</f>
        <v>-18.95376766666667</v>
      </c>
      <c r="J18" s="13">
        <f>'POC - Option E'!N17</f>
        <v>-1.7875822385714284</v>
      </c>
      <c r="K18" s="13">
        <f>'POC - Option E'!O17</f>
        <v>-1.7586558566666666</v>
      </c>
      <c r="L18" s="13">
        <f>'POC - Option E'!P17</f>
        <v>-47.3911690952381</v>
      </c>
      <c r="M18" s="13">
        <f>'POC - Option E'!Q17</f>
        <v>-3.546238095238095</v>
      </c>
      <c r="N18" s="14">
        <f t="shared" si="1"/>
        <v>0</v>
      </c>
      <c r="O18" s="14">
        <f t="shared" si="0"/>
        <v>0</v>
      </c>
      <c r="P18" s="14">
        <f t="shared" si="0"/>
        <v>1.0810000000027742E-05</v>
      </c>
      <c r="Q18" s="14">
        <f t="shared" si="0"/>
        <v>-1.0810000000027742E-05</v>
      </c>
      <c r="R18" s="14">
        <f t="shared" si="0"/>
        <v>0</v>
      </c>
      <c r="S18" s="14">
        <f t="shared" si="0"/>
        <v>0</v>
      </c>
    </row>
    <row r="19" spans="1:19" ht="12.75">
      <c r="A19" s="4">
        <f>'POC - Option D'!A18</f>
        <v>0.3125</v>
      </c>
      <c r="B19" s="13">
        <f>'POC - Option D'!L18</f>
        <v>-31.20562485714286</v>
      </c>
      <c r="C19" s="13">
        <f>'POC - Option D'!M18</f>
        <v>-23.062717</v>
      </c>
      <c r="D19" s="13">
        <f>'POC - Option D'!N18</f>
        <v>-1.791142857142857</v>
      </c>
      <c r="E19" s="13">
        <f>'POC - Option D'!O18</f>
        <v>-1.8929999999999998</v>
      </c>
      <c r="F19" s="13">
        <f>'POC - Option D'!P18</f>
        <v>-54.26834185714286</v>
      </c>
      <c r="G19" s="13">
        <f>'POC - Option D'!Q18</f>
        <v>-3.6841428571428567</v>
      </c>
      <c r="H19" s="13">
        <f>'POC - Option E'!L18</f>
        <v>-31.20562485714286</v>
      </c>
      <c r="I19" s="13">
        <f>'POC - Option E'!M18</f>
        <v>-23.062717</v>
      </c>
      <c r="J19" s="13">
        <f>'POC - Option E'!N18</f>
        <v>-1.7911493771428568</v>
      </c>
      <c r="K19" s="13">
        <f>'POC - Option E'!O18</f>
        <v>-1.8929934799999997</v>
      </c>
      <c r="L19" s="13">
        <f>'POC - Option E'!P18</f>
        <v>-54.26834185714286</v>
      </c>
      <c r="M19" s="13">
        <f>'POC - Option E'!Q18</f>
        <v>-3.6841428571428567</v>
      </c>
      <c r="N19" s="14">
        <f t="shared" si="1"/>
        <v>0</v>
      </c>
      <c r="O19" s="14">
        <f t="shared" si="0"/>
        <v>0</v>
      </c>
      <c r="P19" s="14">
        <f t="shared" si="0"/>
        <v>6.519999999898829E-06</v>
      </c>
      <c r="Q19" s="14">
        <f t="shared" si="0"/>
        <v>-6.5200000001208736E-06</v>
      </c>
      <c r="R19" s="14">
        <f t="shared" si="0"/>
        <v>0</v>
      </c>
      <c r="S19" s="14">
        <f t="shared" si="0"/>
        <v>0</v>
      </c>
    </row>
    <row r="20" spans="1:19" ht="12.75">
      <c r="A20" s="4">
        <f>'POC - Option D'!A19</f>
        <v>0.3333333333333333</v>
      </c>
      <c r="B20" s="13">
        <f>'POC - Option D'!L19</f>
        <v>-34.9139</v>
      </c>
      <c r="C20" s="13">
        <f>'POC - Option D'!M19</f>
        <v>-27.04925933333333</v>
      </c>
      <c r="D20" s="13">
        <f>'POC - Option D'!N19</f>
        <v>-1.94</v>
      </c>
      <c r="E20" s="13">
        <f>'POC - Option D'!O19</f>
        <v>-2.0043333333333333</v>
      </c>
      <c r="F20" s="13">
        <f>'POC - Option D'!P19</f>
        <v>-61.96315933333333</v>
      </c>
      <c r="G20" s="13">
        <f>'POC - Option D'!Q19</f>
        <v>-3.9443333333333332</v>
      </c>
      <c r="H20" s="13">
        <f>'POC - Option E'!L19</f>
        <v>-34.9139</v>
      </c>
      <c r="I20" s="13">
        <f>'POC - Option E'!M19</f>
        <v>-27.04925933333333</v>
      </c>
      <c r="J20" s="13">
        <f>'POC - Option E'!N19</f>
        <v>-1.94000906</v>
      </c>
      <c r="K20" s="13">
        <f>'POC - Option E'!O19</f>
        <v>-2.0043242733333333</v>
      </c>
      <c r="L20" s="13">
        <f>'POC - Option E'!P19</f>
        <v>-61.96315933333333</v>
      </c>
      <c r="M20" s="13">
        <f>'POC - Option E'!Q19</f>
        <v>-3.9443333333333332</v>
      </c>
      <c r="N20" s="14">
        <f t="shared" si="1"/>
        <v>0</v>
      </c>
      <c r="O20" s="14">
        <f aca="true" t="shared" si="2" ref="O20:O51">C20-I20</f>
        <v>0</v>
      </c>
      <c r="P20" s="14">
        <f aca="true" t="shared" si="3" ref="P20:P51">D20-J20</f>
        <v>9.060000000005175E-06</v>
      </c>
      <c r="Q20" s="14">
        <f aca="true" t="shared" si="4" ref="Q20:Q51">E20-K20</f>
        <v>-9.060000000005175E-06</v>
      </c>
      <c r="R20" s="14">
        <f aca="true" t="shared" si="5" ref="R20:R51">F20-L20</f>
        <v>0</v>
      </c>
      <c r="S20" s="14">
        <f aca="true" t="shared" si="6" ref="S20:S51">G20-M20</f>
        <v>0</v>
      </c>
    </row>
    <row r="21" spans="1:19" ht="12.75">
      <c r="A21" s="5" t="str">
        <f>'POC - Option D'!A20</f>
        <v> 08:30:00</v>
      </c>
      <c r="B21" s="13">
        <f>'POC - Option D'!L20</f>
        <v>-37.046586142857144</v>
      </c>
      <c r="C21" s="13">
        <f>'POC - Option D'!M20</f>
        <v>-31.502871333333342</v>
      </c>
      <c r="D21" s="13">
        <f>'POC - Option D'!N20</f>
        <v>-1.8328571428571425</v>
      </c>
      <c r="E21" s="13">
        <f>'POC - Option D'!O20</f>
        <v>-1.9443333333333335</v>
      </c>
      <c r="F21" s="13">
        <f>'POC - Option D'!P20</f>
        <v>-68.54945747619048</v>
      </c>
      <c r="G21" s="13">
        <f>'POC - Option D'!Q20</f>
        <v>-3.777190476190476</v>
      </c>
      <c r="H21" s="13">
        <f>'POC - Option E'!L20</f>
        <v>-37.04658614285715</v>
      </c>
      <c r="I21" s="13">
        <f>'POC - Option E'!M20</f>
        <v>-31.502871333333342</v>
      </c>
      <c r="J21" s="13">
        <f>'POC - Option E'!N20</f>
        <v>-1.8328682328571428</v>
      </c>
      <c r="K21" s="13">
        <f>'POC - Option E'!O20</f>
        <v>-1.9443222433333334</v>
      </c>
      <c r="L21" s="13">
        <f>'POC - Option E'!P20</f>
        <v>-68.5494574761905</v>
      </c>
      <c r="M21" s="13">
        <f>'POC - Option E'!Q20</f>
        <v>-3.7771904761904764</v>
      </c>
      <c r="N21" s="14">
        <f t="shared" si="1"/>
        <v>0</v>
      </c>
      <c r="O21" s="14">
        <f t="shared" si="2"/>
        <v>0</v>
      </c>
      <c r="P21" s="14">
        <f t="shared" si="3"/>
        <v>1.1090000000324451E-05</v>
      </c>
      <c r="Q21" s="14">
        <f t="shared" si="4"/>
        <v>-1.1090000000102407E-05</v>
      </c>
      <c r="R21" s="14">
        <f t="shared" si="5"/>
        <v>0</v>
      </c>
      <c r="S21" s="14">
        <f t="shared" si="6"/>
        <v>0</v>
      </c>
    </row>
    <row r="22" spans="1:19" ht="12.75">
      <c r="A22" s="5" t="str">
        <f>'POC - Option D'!A21</f>
        <v> 09:00:00</v>
      </c>
      <c r="B22" s="13">
        <f>'POC - Option D'!L21</f>
        <v>-38.609561142857146</v>
      </c>
      <c r="C22" s="13">
        <f>'POC - Option D'!M21</f>
        <v>-35.85994100000001</v>
      </c>
      <c r="D22" s="13">
        <f>'POC - Option D'!N21</f>
        <v>-1.8078571428571428</v>
      </c>
      <c r="E22" s="13">
        <f>'POC - Option D'!O21</f>
        <v>-2.067</v>
      </c>
      <c r="F22" s="13">
        <f>'POC - Option D'!P21</f>
        <v>-74.46950214285715</v>
      </c>
      <c r="G22" s="13">
        <f>'POC - Option D'!Q21</f>
        <v>-3.874857142857143</v>
      </c>
      <c r="H22" s="13">
        <f>'POC - Option E'!L21</f>
        <v>-38.60956114285714</v>
      </c>
      <c r="I22" s="13">
        <f>'POC - Option E'!M21</f>
        <v>-35.85994100000001</v>
      </c>
      <c r="J22" s="13">
        <f>'POC - Option E'!N21</f>
        <v>-1.8078516028571432</v>
      </c>
      <c r="K22" s="13">
        <f>'POC - Option E'!O21</f>
        <v>-2.0670055400000003</v>
      </c>
      <c r="L22" s="13">
        <f>'POC - Option E'!P21</f>
        <v>-74.46950214285715</v>
      </c>
      <c r="M22" s="13">
        <f>'POC - Option E'!Q21</f>
        <v>-3.8748571428571434</v>
      </c>
      <c r="N22" s="14">
        <f t="shared" si="1"/>
        <v>0</v>
      </c>
      <c r="O22" s="14">
        <f t="shared" si="2"/>
        <v>0</v>
      </c>
      <c r="P22" s="14">
        <f t="shared" si="3"/>
        <v>-5.5399999996375016E-06</v>
      </c>
      <c r="Q22" s="14">
        <f t="shared" si="4"/>
        <v>5.540000000081591E-06</v>
      </c>
      <c r="R22" s="14">
        <f t="shared" si="5"/>
        <v>0</v>
      </c>
      <c r="S22" s="14">
        <f t="shared" si="6"/>
        <v>0</v>
      </c>
    </row>
    <row r="23" spans="1:19" ht="12.75">
      <c r="A23" s="5" t="str">
        <f>'POC - Option D'!A22</f>
        <v> 09:30:00</v>
      </c>
      <c r="B23" s="13">
        <f>'POC - Option D'!L22</f>
        <v>-39.321019571428565</v>
      </c>
      <c r="C23" s="13">
        <f>'POC - Option D'!M22</f>
        <v>-37.896304333333326</v>
      </c>
      <c r="D23" s="13">
        <f>'POC - Option D'!N22</f>
        <v>-1.8114285714285712</v>
      </c>
      <c r="E23" s="13">
        <f>'POC - Option D'!O22</f>
        <v>-2.1613333333333333</v>
      </c>
      <c r="F23" s="13">
        <f>'POC - Option D'!P22</f>
        <v>-77.21732390476188</v>
      </c>
      <c r="G23" s="13">
        <f>'POC - Option D'!Q22</f>
        <v>-3.9727619047619047</v>
      </c>
      <c r="H23" s="13">
        <f>'POC - Option E'!L22</f>
        <v>-39.32101957142857</v>
      </c>
      <c r="I23" s="13">
        <f>'POC - Option E'!M22</f>
        <v>-37.896304333333326</v>
      </c>
      <c r="J23" s="13">
        <f>'POC - Option E'!N22</f>
        <v>-1.8114356114285712</v>
      </c>
      <c r="K23" s="13">
        <f>'POC - Option E'!O22</f>
        <v>-2.1613262933333335</v>
      </c>
      <c r="L23" s="13">
        <f>'POC - Option E'!P22</f>
        <v>-77.2173239047619</v>
      </c>
      <c r="M23" s="13">
        <f>'POC - Option E'!Q22</f>
        <v>-3.9727619047619047</v>
      </c>
      <c r="N23" s="14">
        <f t="shared" si="1"/>
        <v>0</v>
      </c>
      <c r="O23" s="14">
        <f t="shared" si="2"/>
        <v>0</v>
      </c>
      <c r="P23" s="14">
        <f t="shared" si="3"/>
        <v>7.040000000069213E-06</v>
      </c>
      <c r="Q23" s="14">
        <f t="shared" si="4"/>
        <v>-7.0399999998471685E-06</v>
      </c>
      <c r="R23" s="14">
        <f t="shared" si="5"/>
        <v>0</v>
      </c>
      <c r="S23" s="14">
        <f t="shared" si="6"/>
        <v>0</v>
      </c>
    </row>
    <row r="24" spans="1:19" ht="12.75">
      <c r="A24" s="4">
        <f>'POC - Option D'!A23</f>
        <v>0.4166666666666667</v>
      </c>
      <c r="B24" s="13">
        <f>'POC - Option D'!L23</f>
        <v>-39.183542999999986</v>
      </c>
      <c r="C24" s="13">
        <f>'POC - Option D'!M23</f>
        <v>-38.64582066666668</v>
      </c>
      <c r="D24" s="13">
        <f>'POC - Option D'!N23</f>
        <v>-1.815</v>
      </c>
      <c r="E24" s="13">
        <f>'POC - Option D'!O23</f>
        <v>-2.2256666666666667</v>
      </c>
      <c r="F24" s="13">
        <f>'POC - Option D'!P23</f>
        <v>-77.82936366666667</v>
      </c>
      <c r="G24" s="13">
        <f>'POC - Option D'!Q23</f>
        <v>-4.040666666666667</v>
      </c>
      <c r="H24" s="13">
        <f>'POC - Option E'!L23</f>
        <v>-39.183542999999986</v>
      </c>
      <c r="I24" s="13">
        <f>'POC - Option E'!M23</f>
        <v>-38.64582066666668</v>
      </c>
      <c r="J24" s="13">
        <f>'POC - Option E'!N23</f>
        <v>-1.8150115199999999</v>
      </c>
      <c r="K24" s="13">
        <f>'POC - Option E'!O23</f>
        <v>-2.225655146666667</v>
      </c>
      <c r="L24" s="13">
        <f>'POC - Option E'!P23</f>
        <v>-77.82936366666667</v>
      </c>
      <c r="M24" s="13">
        <f>'POC - Option E'!Q23</f>
        <v>-4.040666666666667</v>
      </c>
      <c r="N24" s="14">
        <f t="shared" si="1"/>
        <v>0</v>
      </c>
      <c r="O24" s="14">
        <f t="shared" si="2"/>
        <v>0</v>
      </c>
      <c r="P24" s="14">
        <f t="shared" si="3"/>
        <v>1.1519999999931585E-05</v>
      </c>
      <c r="Q24" s="14">
        <f t="shared" si="4"/>
        <v>-1.151999999970954E-05</v>
      </c>
      <c r="R24" s="14">
        <f t="shared" si="5"/>
        <v>0</v>
      </c>
      <c r="S24" s="14">
        <f t="shared" si="6"/>
        <v>0</v>
      </c>
    </row>
    <row r="25" spans="1:19" ht="12.75">
      <c r="A25" s="4">
        <f>'POC - Option D'!A24</f>
        <v>0.4375</v>
      </c>
      <c r="B25" s="13">
        <f>'POC - Option D'!L24</f>
        <v>-39.719831428571425</v>
      </c>
      <c r="C25" s="13">
        <f>'POC - Option D'!M24</f>
        <v>-39.525315000000006</v>
      </c>
      <c r="D25" s="13">
        <f>'POC - Option D'!N24</f>
        <v>-1.8185714285714285</v>
      </c>
      <c r="E25" s="13">
        <f>'POC - Option D'!O24</f>
        <v>-2.261</v>
      </c>
      <c r="F25" s="13">
        <f>'POC - Option D'!P24</f>
        <v>-79.24514642857143</v>
      </c>
      <c r="G25" s="13">
        <f>'POC - Option D'!Q24</f>
        <v>-4.079571428571429</v>
      </c>
      <c r="H25" s="13">
        <f>'POC - Option E'!L24</f>
        <v>-39.71983142857143</v>
      </c>
      <c r="I25" s="13">
        <f>'POC - Option E'!M24</f>
        <v>-39.525315000000006</v>
      </c>
      <c r="J25" s="13">
        <f>'POC - Option E'!N24</f>
        <v>-1.8185702585714287</v>
      </c>
      <c r="K25" s="13">
        <f>'POC - Option E'!O24</f>
        <v>-2.26100117</v>
      </c>
      <c r="L25" s="13">
        <f>'POC - Option E'!P24</f>
        <v>-79.24514642857145</v>
      </c>
      <c r="M25" s="13">
        <f>'POC - Option E'!Q24</f>
        <v>-4.079571428571429</v>
      </c>
      <c r="N25" s="14">
        <f t="shared" si="1"/>
        <v>0</v>
      </c>
      <c r="O25" s="14">
        <f t="shared" si="2"/>
        <v>0</v>
      </c>
      <c r="P25" s="14">
        <f>D25-J25</f>
        <v>-1.1699999997727417E-06</v>
      </c>
      <c r="Q25" s="14">
        <f t="shared" si="4"/>
        <v>1.1699999999947863E-06</v>
      </c>
      <c r="R25" s="14">
        <f t="shared" si="5"/>
        <v>0</v>
      </c>
      <c r="S25" s="14">
        <f t="shared" si="6"/>
        <v>0</v>
      </c>
    </row>
    <row r="26" spans="1:19" ht="12.75">
      <c r="A26" s="5" t="str">
        <f>'POC - Option D'!A25</f>
        <v> 11:00:00</v>
      </c>
      <c r="B26" s="13">
        <f>'POC - Option D'!L25</f>
        <v>-39.83708485714285</v>
      </c>
      <c r="C26" s="13">
        <f>'POC - Option D'!M25</f>
        <v>-39.75334733333333</v>
      </c>
      <c r="D26" s="13">
        <f>'POC - Option D'!N25</f>
        <v>-1.8221428571428568</v>
      </c>
      <c r="E26" s="13">
        <f>'POC - Option D'!O25</f>
        <v>-2.2763333333333335</v>
      </c>
      <c r="F26" s="13">
        <f>'POC - Option D'!P25</f>
        <v>-79.59043219047618</v>
      </c>
      <c r="G26" s="13">
        <f>'POC - Option D'!Q25</f>
        <v>-4.09847619047619</v>
      </c>
      <c r="H26" s="13">
        <f>'POC - Option E'!L25</f>
        <v>-39.83708485714285</v>
      </c>
      <c r="I26" s="13">
        <f>'POC - Option E'!M25</f>
        <v>-39.75334733333333</v>
      </c>
      <c r="J26" s="13">
        <f>'POC - Option E'!N25</f>
        <v>-1.8221439571428573</v>
      </c>
      <c r="K26" s="13">
        <f>'POC - Option E'!O25</f>
        <v>-2.276332233333333</v>
      </c>
      <c r="L26" s="13">
        <f>'POC - Option E'!P25</f>
        <v>-79.59043219047618</v>
      </c>
      <c r="M26" s="13">
        <f>'POC - Option E'!Q25</f>
        <v>-4.09847619047619</v>
      </c>
      <c r="N26" s="14">
        <f t="shared" si="1"/>
        <v>0</v>
      </c>
      <c r="O26" s="14">
        <f t="shared" si="2"/>
        <v>0</v>
      </c>
      <c r="P26" s="14">
        <f t="shared" si="3"/>
        <v>1.1000000004202093E-06</v>
      </c>
      <c r="Q26" s="14">
        <f t="shared" si="4"/>
        <v>-1.1000000004202093E-06</v>
      </c>
      <c r="R26" s="14">
        <f t="shared" si="5"/>
        <v>0</v>
      </c>
      <c r="S26" s="14">
        <f t="shared" si="6"/>
        <v>0</v>
      </c>
    </row>
    <row r="27" spans="1:19" ht="12.75">
      <c r="A27" s="4">
        <f>'POC - Option D'!A26</f>
        <v>0.4791666666666667</v>
      </c>
      <c r="B27" s="13">
        <f>'POC - Option D'!L26</f>
        <v>-39.348526285714286</v>
      </c>
      <c r="C27" s="13">
        <f>'POC - Option D'!M26</f>
        <v>-39.64612266666667</v>
      </c>
      <c r="D27" s="13">
        <f>'POC - Option D'!N26</f>
        <v>-1.8257142857142856</v>
      </c>
      <c r="E27" s="13">
        <f>'POC - Option D'!O26</f>
        <v>-2.2956666666666665</v>
      </c>
      <c r="F27" s="13">
        <f>'POC - Option D'!P26</f>
        <v>-78.99464895238096</v>
      </c>
      <c r="G27" s="13">
        <f>'POC - Option D'!Q26</f>
        <v>-4.121380952380952</v>
      </c>
      <c r="H27" s="13">
        <f>'POC - Option E'!L26</f>
        <v>-39.34852628571429</v>
      </c>
      <c r="I27" s="13">
        <f>'POC - Option E'!M26</f>
        <v>-39.64612266666667</v>
      </c>
      <c r="J27" s="13">
        <f>'POC - Option E'!N26</f>
        <v>-1.8257027957142855</v>
      </c>
      <c r="K27" s="13">
        <f>'POC - Option E'!O26</f>
        <v>-2.295678156666667</v>
      </c>
      <c r="L27" s="13">
        <f>'POC - Option E'!P26</f>
        <v>-78.99464895238097</v>
      </c>
      <c r="M27" s="13">
        <f>'POC - Option E'!Q26</f>
        <v>-4.121380952380952</v>
      </c>
      <c r="N27" s="14">
        <f t="shared" si="1"/>
        <v>0</v>
      </c>
      <c r="O27" s="14">
        <f t="shared" si="2"/>
        <v>0</v>
      </c>
      <c r="P27" s="14">
        <f t="shared" si="3"/>
        <v>-1.1490000000113909E-05</v>
      </c>
      <c r="Q27" s="14">
        <f t="shared" si="4"/>
        <v>1.1490000000335954E-05</v>
      </c>
      <c r="R27" s="14">
        <f t="shared" si="5"/>
        <v>0</v>
      </c>
      <c r="S27" s="14">
        <f t="shared" si="6"/>
        <v>0</v>
      </c>
    </row>
    <row r="28" spans="1:19" ht="12.75">
      <c r="A28" s="4">
        <f>'POC - Option D'!A27</f>
        <v>0.5</v>
      </c>
      <c r="B28" s="13">
        <f>'POC - Option D'!L27</f>
        <v>-39.273832714285724</v>
      </c>
      <c r="C28" s="13">
        <f>'POC - Option D'!M27</f>
        <v>-39.268989</v>
      </c>
      <c r="D28" s="13">
        <f>'POC - Option D'!N27</f>
        <v>-1.8292857142857142</v>
      </c>
      <c r="E28" s="13">
        <f>'POC - Option D'!O27</f>
        <v>-2.292</v>
      </c>
      <c r="F28" s="13">
        <f>'POC - Option D'!P27</f>
        <v>-78.54282171428572</v>
      </c>
      <c r="G28" s="13">
        <f>'POC - Option D'!Q27</f>
        <v>-4.1212857142857136</v>
      </c>
      <c r="H28" s="13">
        <f>'POC - Option E'!L27</f>
        <v>-39.27383271428573</v>
      </c>
      <c r="I28" s="13">
        <f>'POC - Option E'!M27</f>
        <v>-39.268989</v>
      </c>
      <c r="J28" s="13">
        <f>'POC - Option E'!N27</f>
        <v>-1.8287721142857143</v>
      </c>
      <c r="K28" s="13">
        <f>'POC - Option E'!O27</f>
        <v>-2.2915136</v>
      </c>
      <c r="L28" s="13">
        <f>'POC - Option E'!P27</f>
        <v>-78.54282171428574</v>
      </c>
      <c r="M28" s="13">
        <f>'POC - Option E'!Q27</f>
        <v>-4.120285714285714</v>
      </c>
      <c r="N28" s="14">
        <f t="shared" si="1"/>
        <v>0</v>
      </c>
      <c r="O28" s="14">
        <f t="shared" si="2"/>
        <v>0</v>
      </c>
      <c r="P28" s="14">
        <f t="shared" si="3"/>
        <v>-0.0005135999999998919</v>
      </c>
      <c r="Q28" s="14">
        <f t="shared" si="4"/>
        <v>-0.0004863999999997759</v>
      </c>
      <c r="R28" s="14">
        <f t="shared" si="5"/>
        <v>0</v>
      </c>
      <c r="S28" s="14">
        <f t="shared" si="6"/>
        <v>-0.0009999999999994458</v>
      </c>
    </row>
    <row r="29" spans="1:19" ht="12.75">
      <c r="A29" s="4">
        <f>'POC - Option D'!A28</f>
        <v>0.5208333333333334</v>
      </c>
      <c r="B29" s="13">
        <f>'POC - Option D'!L28</f>
        <v>-38.95575414285714</v>
      </c>
      <c r="C29" s="13">
        <f>'POC - Option D'!M28</f>
        <v>-38.287986333333336</v>
      </c>
      <c r="D29" s="13">
        <f>'POC - Option D'!N28</f>
        <v>-1.8328571428571425</v>
      </c>
      <c r="E29" s="13">
        <f>'POC - Option D'!O28</f>
        <v>-2.2953333333333337</v>
      </c>
      <c r="F29" s="13">
        <f>'POC - Option D'!P28</f>
        <v>-77.24374047619048</v>
      </c>
      <c r="G29" s="13">
        <f>'POC - Option D'!Q28</f>
        <v>-4.128190476190476</v>
      </c>
      <c r="H29" s="13">
        <f>'POC - Option E'!L28</f>
        <v>-38.95575414285714</v>
      </c>
      <c r="I29" s="13">
        <f>'POC - Option E'!M28</f>
        <v>-38.287986333333336</v>
      </c>
      <c r="J29" s="13">
        <f>'POC - Option E'!N28</f>
        <v>-1.8328499028571426</v>
      </c>
      <c r="K29" s="13">
        <f>'POC - Option E'!O28</f>
        <v>-2.2953405733333336</v>
      </c>
      <c r="L29" s="13">
        <f>'POC - Option E'!P28</f>
        <v>-77.24374047619048</v>
      </c>
      <c r="M29" s="13">
        <f>'POC - Option E'!Q28</f>
        <v>-4.128190476190476</v>
      </c>
      <c r="N29" s="14">
        <f t="shared" si="1"/>
        <v>0</v>
      </c>
      <c r="O29" s="14">
        <f t="shared" si="2"/>
        <v>0</v>
      </c>
      <c r="P29" s="14">
        <f t="shared" si="3"/>
        <v>-7.239999999963942E-06</v>
      </c>
      <c r="Q29" s="14">
        <f t="shared" si="4"/>
        <v>7.239999999963942E-06</v>
      </c>
      <c r="R29" s="14">
        <f t="shared" si="5"/>
        <v>0</v>
      </c>
      <c r="S29" s="14">
        <f t="shared" si="6"/>
        <v>0</v>
      </c>
    </row>
    <row r="30" spans="1:19" ht="12.75">
      <c r="A30" s="4">
        <f>'POC - Option D'!A29</f>
        <v>0.5416666666666666</v>
      </c>
      <c r="B30" s="13">
        <f>'POC - Option D'!L29</f>
        <v>-38.06916057142857</v>
      </c>
      <c r="C30" s="13">
        <f>'POC - Option D'!M29</f>
        <v>-36.89818966666666</v>
      </c>
      <c r="D30" s="13">
        <f>'POC - Option D'!N29</f>
        <v>-1.8364285714285713</v>
      </c>
      <c r="E30" s="13">
        <f>'POC - Option D'!O29</f>
        <v>-2.2426666666666666</v>
      </c>
      <c r="F30" s="13">
        <f>'POC - Option D'!P29</f>
        <v>-74.96735023809524</v>
      </c>
      <c r="G30" s="13">
        <f>'POC - Option D'!Q29</f>
        <v>-4.079095238095238</v>
      </c>
      <c r="H30" s="13">
        <f>'POC - Option E'!L29</f>
        <v>-38.06916057142856</v>
      </c>
      <c r="I30" s="13">
        <f>'POC - Option E'!M29</f>
        <v>-36.89818966666666</v>
      </c>
      <c r="J30" s="13">
        <f>'POC - Option E'!N29</f>
        <v>-1.8364223414285714</v>
      </c>
      <c r="K30" s="13">
        <f>'POC - Option E'!O29</f>
        <v>-2.242672896666667</v>
      </c>
      <c r="L30" s="13">
        <f>'POC - Option E'!P29</f>
        <v>-74.96735023809522</v>
      </c>
      <c r="M30" s="13">
        <f>'POC - Option E'!Q29</f>
        <v>-4.079095238095238</v>
      </c>
      <c r="N30" s="14">
        <f t="shared" si="1"/>
        <v>0</v>
      </c>
      <c r="O30" s="14">
        <f t="shared" si="2"/>
        <v>0</v>
      </c>
      <c r="P30" s="14">
        <f t="shared" si="3"/>
        <v>-6.229999999884939E-06</v>
      </c>
      <c r="Q30" s="14">
        <f t="shared" si="4"/>
        <v>6.230000000329028E-06</v>
      </c>
      <c r="R30" s="14">
        <f t="shared" si="5"/>
        <v>0</v>
      </c>
      <c r="S30" s="14">
        <f t="shared" si="6"/>
        <v>0</v>
      </c>
    </row>
    <row r="31" spans="1:19" ht="12.75">
      <c r="A31" s="4">
        <f>'POC - Option D'!A30</f>
        <v>0.5625</v>
      </c>
      <c r="B31" s="13">
        <f>'POC - Option D'!L30</f>
        <v>-37.353537</v>
      </c>
      <c r="C31" s="13">
        <f>'POC - Option D'!M30</f>
        <v>-36.81201899999999</v>
      </c>
      <c r="D31" s="13">
        <f>'POC - Option D'!N30</f>
        <v>-1.8399999999999999</v>
      </c>
      <c r="E31" s="13">
        <f>'POC - Option D'!O30</f>
        <v>-2.226</v>
      </c>
      <c r="F31" s="13">
        <f>'POC - Option D'!P30</f>
        <v>-74.165556</v>
      </c>
      <c r="G31" s="13">
        <f>'POC - Option D'!Q30</f>
        <v>-4.066</v>
      </c>
      <c r="H31" s="13">
        <f>'POC - Option E'!L30</f>
        <v>-37.353537</v>
      </c>
      <c r="I31" s="13">
        <f>'POC - Option E'!M30</f>
        <v>-36.81201899999999</v>
      </c>
      <c r="J31" s="13">
        <f>'POC - Option E'!N30</f>
        <v>-1.8400022</v>
      </c>
      <c r="K31" s="13">
        <f>'POC - Option E'!O30</f>
        <v>-2.2259978</v>
      </c>
      <c r="L31" s="13">
        <f>'POC - Option E'!P30</f>
        <v>-74.165556</v>
      </c>
      <c r="M31" s="13">
        <f>'POC - Option E'!Q30</f>
        <v>-4.066</v>
      </c>
      <c r="N31" s="14">
        <f t="shared" si="1"/>
        <v>0</v>
      </c>
      <c r="O31" s="14">
        <f t="shared" si="2"/>
        <v>0</v>
      </c>
      <c r="P31" s="14">
        <f t="shared" si="3"/>
        <v>2.2000000001742848E-06</v>
      </c>
      <c r="Q31" s="14">
        <f t="shared" si="4"/>
        <v>-2.19999999995224E-06</v>
      </c>
      <c r="R31" s="14">
        <f t="shared" si="5"/>
        <v>0</v>
      </c>
      <c r="S31" s="14">
        <f t="shared" si="6"/>
        <v>0</v>
      </c>
    </row>
    <row r="32" spans="1:19" ht="12.75">
      <c r="A32" s="4">
        <f>'POC - Option D'!A31</f>
        <v>0.5833333333333334</v>
      </c>
      <c r="B32" s="13">
        <f>'POC - Option D'!L31</f>
        <v>-37.45685142857143</v>
      </c>
      <c r="C32" s="13">
        <f>'POC - Option D'!M31</f>
        <v>-36.18979033333333</v>
      </c>
      <c r="D32" s="13">
        <f>'POC - Option D'!N31</f>
        <v>-1.8435714285714284</v>
      </c>
      <c r="E32" s="13">
        <f>'POC - Option D'!O31</f>
        <v>-2.272333333333333</v>
      </c>
      <c r="F32" s="13">
        <f>'POC - Option D'!P31</f>
        <v>-73.64664176190476</v>
      </c>
      <c r="G32" s="13">
        <f>'POC - Option D'!Q31</f>
        <v>-4.115904761904762</v>
      </c>
      <c r="H32" s="13">
        <f>'POC - Option E'!L31</f>
        <v>-37.45685142857143</v>
      </c>
      <c r="I32" s="13">
        <f>'POC - Option E'!M31</f>
        <v>-36.18979033333333</v>
      </c>
      <c r="J32" s="13">
        <f>'POC - Option E'!N31</f>
        <v>-1.8435605885714286</v>
      </c>
      <c r="K32" s="13">
        <f>'POC - Option E'!O31</f>
        <v>-2.272344173333333</v>
      </c>
      <c r="L32" s="13">
        <f>'POC - Option E'!P31</f>
        <v>-73.64664176190476</v>
      </c>
      <c r="M32" s="13">
        <f>'POC - Option E'!Q31</f>
        <v>-4.115904761904762</v>
      </c>
      <c r="N32" s="14">
        <f t="shared" si="1"/>
        <v>0</v>
      </c>
      <c r="O32" s="14">
        <f t="shared" si="2"/>
        <v>0</v>
      </c>
      <c r="P32" s="14">
        <f t="shared" si="3"/>
        <v>-1.0839999999845418E-05</v>
      </c>
      <c r="Q32" s="14">
        <f t="shared" si="4"/>
        <v>1.0839999999845418E-05</v>
      </c>
      <c r="R32" s="14">
        <f t="shared" si="5"/>
        <v>0</v>
      </c>
      <c r="S32" s="14">
        <f t="shared" si="6"/>
        <v>0</v>
      </c>
    </row>
    <row r="33" spans="1:19" ht="12.75">
      <c r="A33" s="4">
        <f>'POC - Option D'!A32</f>
        <v>0.6041666666666666</v>
      </c>
      <c r="B33" s="13">
        <f>'POC - Option D'!L32</f>
        <v>-37.27698685714286</v>
      </c>
      <c r="C33" s="13">
        <f>'POC - Option D'!M32</f>
        <v>-35.52298166666667</v>
      </c>
      <c r="D33" s="13">
        <f>'POC - Option D'!N32</f>
        <v>-1.847142857142857</v>
      </c>
      <c r="E33" s="13">
        <f>'POC - Option D'!O32</f>
        <v>-2.2886666666666664</v>
      </c>
      <c r="F33" s="13">
        <f>'POC - Option D'!P32</f>
        <v>-72.79996852380953</v>
      </c>
      <c r="G33" s="13">
        <f>'POC - Option D'!Q32</f>
        <v>-4.135809523809524</v>
      </c>
      <c r="H33" s="13">
        <f>'POC - Option E'!L32</f>
        <v>-37.27698685714286</v>
      </c>
      <c r="I33" s="13">
        <f>'POC - Option E'!M32</f>
        <v>-35.52298166666667</v>
      </c>
      <c r="J33" s="13">
        <f>'POC - Option E'!N32</f>
        <v>-1.847144777142857</v>
      </c>
      <c r="K33" s="13">
        <f>'POC - Option E'!O32</f>
        <v>-2.2886647466666665</v>
      </c>
      <c r="L33" s="13">
        <f>'POC - Option E'!P32</f>
        <v>-72.79996852380953</v>
      </c>
      <c r="M33" s="13">
        <f>'POC - Option E'!Q32</f>
        <v>-4.135809523809524</v>
      </c>
      <c r="N33" s="14">
        <f t="shared" si="1"/>
        <v>0</v>
      </c>
      <c r="O33" s="14">
        <f t="shared" si="2"/>
        <v>0</v>
      </c>
      <c r="P33" s="14">
        <f t="shared" si="3"/>
        <v>1.92000000009962E-06</v>
      </c>
      <c r="Q33" s="14">
        <f t="shared" si="4"/>
        <v>-1.919999999877575E-06</v>
      </c>
      <c r="R33" s="14">
        <f t="shared" si="5"/>
        <v>0</v>
      </c>
      <c r="S33" s="14">
        <f t="shared" si="6"/>
        <v>0</v>
      </c>
    </row>
    <row r="34" spans="1:19" ht="12.75">
      <c r="A34" s="5" t="str">
        <f>'POC - Option D'!A33</f>
        <v> 15:00:00</v>
      </c>
      <c r="B34" s="13">
        <f>'POC - Option D'!L33</f>
        <v>-37.01092428571429</v>
      </c>
      <c r="C34" s="13">
        <f>'POC - Option D'!M33</f>
        <v>-35.448065</v>
      </c>
      <c r="D34" s="13">
        <f>'POC - Option D'!N33</f>
        <v>-1.8507142857142855</v>
      </c>
      <c r="E34" s="13">
        <f>'POC - Option D'!O33</f>
        <v>-2.2800000000000002</v>
      </c>
      <c r="F34" s="13">
        <f>'POC - Option D'!P33</f>
        <v>-72.4589892857143</v>
      </c>
      <c r="G34" s="13">
        <f>'POC - Option D'!Q33</f>
        <v>-4.130714285714285</v>
      </c>
      <c r="H34" s="13">
        <f>'POC - Option E'!L33</f>
        <v>-37.01092428571428</v>
      </c>
      <c r="I34" s="13">
        <f>'POC - Option E'!M33</f>
        <v>-35.448065</v>
      </c>
      <c r="J34" s="13">
        <f>'POC - Option E'!N33</f>
        <v>-1.8507260357142856</v>
      </c>
      <c r="K34" s="13">
        <f>'POC - Option E'!O33</f>
        <v>-2.2799882499999997</v>
      </c>
      <c r="L34" s="13">
        <f>'POC - Option E'!P33</f>
        <v>-72.45898928571428</v>
      </c>
      <c r="M34" s="13">
        <f>'POC - Option E'!Q33</f>
        <v>-4.130714285714285</v>
      </c>
      <c r="N34" s="14">
        <f t="shared" si="1"/>
        <v>0</v>
      </c>
      <c r="O34" s="14">
        <f t="shared" si="2"/>
        <v>0</v>
      </c>
      <c r="P34" s="14">
        <f t="shared" si="3"/>
        <v>1.1750000000088079E-05</v>
      </c>
      <c r="Q34" s="14">
        <f t="shared" si="4"/>
        <v>-1.1750000000532168E-05</v>
      </c>
      <c r="R34" s="14">
        <f t="shared" si="5"/>
        <v>0</v>
      </c>
      <c r="S34" s="14">
        <f t="shared" si="6"/>
        <v>0</v>
      </c>
    </row>
    <row r="35" spans="1:19" ht="12.75">
      <c r="A35" s="4">
        <f>'POC - Option D'!A34</f>
        <v>0.6458333333333334</v>
      </c>
      <c r="B35" s="13">
        <f>'POC - Option D'!L34</f>
        <v>-36.16896071428572</v>
      </c>
      <c r="C35" s="13">
        <f>'POC - Option D'!M34</f>
        <v>-35.09356833333334</v>
      </c>
      <c r="D35" s="13">
        <f>'POC - Option D'!N34</f>
        <v>-1.854285714285714</v>
      </c>
      <c r="E35" s="13">
        <f>'POC - Option D'!O34</f>
        <v>-2.2743333333333333</v>
      </c>
      <c r="F35" s="13">
        <f>'POC - Option D'!P34</f>
        <v>-71.26252904761905</v>
      </c>
      <c r="G35" s="13">
        <f>'POC - Option D'!Q34</f>
        <v>-4.128619047619047</v>
      </c>
      <c r="H35" s="13">
        <f>'POC - Option E'!L34</f>
        <v>-36.168960714285724</v>
      </c>
      <c r="I35" s="13">
        <f>'POC - Option E'!M34</f>
        <v>-35.09356833333334</v>
      </c>
      <c r="J35" s="13">
        <f>'POC - Option E'!N34</f>
        <v>-1.8542832642857143</v>
      </c>
      <c r="K35" s="13">
        <f>'POC - Option E'!O34</f>
        <v>-2.274335783333333</v>
      </c>
      <c r="L35" s="13">
        <f>'POC - Option E'!P34</f>
        <v>-71.26252904761907</v>
      </c>
      <c r="M35" s="13">
        <f>'POC - Option E'!Q34</f>
        <v>-4.128619047619047</v>
      </c>
      <c r="N35" s="14">
        <f t="shared" si="1"/>
        <v>0</v>
      </c>
      <c r="O35" s="14">
        <f t="shared" si="2"/>
        <v>0</v>
      </c>
      <c r="P35" s="14">
        <f t="shared" si="3"/>
        <v>-2.44999999976514E-06</v>
      </c>
      <c r="Q35" s="14">
        <f t="shared" si="4"/>
        <v>2.44999999976514E-06</v>
      </c>
      <c r="R35" s="14">
        <f t="shared" si="5"/>
        <v>0</v>
      </c>
      <c r="S35" s="14">
        <f t="shared" si="6"/>
        <v>0</v>
      </c>
    </row>
    <row r="36" spans="1:19" ht="12.75">
      <c r="A36" s="4">
        <f>'POC - Option D'!A35</f>
        <v>0.6666666666666666</v>
      </c>
      <c r="B36" s="13">
        <f>'POC - Option D'!L35</f>
        <v>-34.67506314285714</v>
      </c>
      <c r="C36" s="13">
        <f>'POC - Option D'!M35</f>
        <v>-32.91984866666667</v>
      </c>
      <c r="D36" s="13">
        <f>'POC - Option D'!N35</f>
        <v>-1.8578571428571429</v>
      </c>
      <c r="E36" s="13">
        <f>'POC - Option D'!O35</f>
        <v>-2.2536666666666667</v>
      </c>
      <c r="F36" s="13">
        <f>'POC - Option D'!P35</f>
        <v>-67.59491180952381</v>
      </c>
      <c r="G36" s="13">
        <f>'POC - Option D'!Q35</f>
        <v>-4.11152380952381</v>
      </c>
      <c r="H36" s="13">
        <f>'POC - Option E'!L35</f>
        <v>-34.675063142857134</v>
      </c>
      <c r="I36" s="13">
        <f>'POC - Option E'!M35</f>
        <v>-32.91984866666667</v>
      </c>
      <c r="J36" s="13">
        <f>'POC - Option E'!N35</f>
        <v>-1.857854982857143</v>
      </c>
      <c r="K36" s="13">
        <f>'POC - Option E'!O35</f>
        <v>-2.253668826666667</v>
      </c>
      <c r="L36" s="13">
        <f>'POC - Option E'!P35</f>
        <v>-67.59491180952381</v>
      </c>
      <c r="M36" s="13">
        <f>'POC - Option E'!Q35</f>
        <v>-4.11152380952381</v>
      </c>
      <c r="N36" s="14">
        <f t="shared" si="1"/>
        <v>0</v>
      </c>
      <c r="O36" s="14">
        <f t="shared" si="2"/>
        <v>0</v>
      </c>
      <c r="P36" s="14">
        <f t="shared" si="3"/>
        <v>-2.1599999999732944E-06</v>
      </c>
      <c r="Q36" s="14">
        <f t="shared" si="4"/>
        <v>2.160000000195339E-06</v>
      </c>
      <c r="R36" s="14">
        <f t="shared" si="5"/>
        <v>0</v>
      </c>
      <c r="S36" s="14">
        <f t="shared" si="6"/>
        <v>0</v>
      </c>
    </row>
    <row r="37" spans="1:19" ht="12.75">
      <c r="A37" s="4">
        <f>'POC - Option D'!A36</f>
        <v>0.6875</v>
      </c>
      <c r="B37" s="13">
        <f>'POC - Option D'!L36</f>
        <v>-33.06477657142857</v>
      </c>
      <c r="C37" s="13">
        <f>'POC - Option D'!M36</f>
        <v>-29.755789000000004</v>
      </c>
      <c r="D37" s="13">
        <f>'POC - Option D'!N36</f>
        <v>-1.8614285714285712</v>
      </c>
      <c r="E37" s="13">
        <f>'POC - Option D'!O36</f>
        <v>-2.226</v>
      </c>
      <c r="F37" s="13">
        <f>'POC - Option D'!P36</f>
        <v>-62.820565571428574</v>
      </c>
      <c r="G37" s="13">
        <f>'POC - Option D'!Q36</f>
        <v>-4.087428571428571</v>
      </c>
      <c r="H37" s="13">
        <f>'POC - Option E'!L36</f>
        <v>-33.06477657142857</v>
      </c>
      <c r="I37" s="13">
        <f>'POC - Option E'!M36</f>
        <v>-29.755789000000004</v>
      </c>
      <c r="J37" s="13">
        <f>'POC - Option E'!N36</f>
        <v>-1.8614179314285715</v>
      </c>
      <c r="K37" s="13">
        <f>'POC - Option E'!O36</f>
        <v>-2.22601064</v>
      </c>
      <c r="L37" s="13">
        <f>'POC - Option E'!P36</f>
        <v>-62.820565571428574</v>
      </c>
      <c r="M37" s="13">
        <f>'POC - Option E'!Q36</f>
        <v>-4.087428571428571</v>
      </c>
      <c r="N37" s="14">
        <f t="shared" si="1"/>
        <v>0</v>
      </c>
      <c r="O37" s="14">
        <f t="shared" si="2"/>
        <v>0</v>
      </c>
      <c r="P37" s="14">
        <f t="shared" si="3"/>
        <v>-1.0639999999728644E-05</v>
      </c>
      <c r="Q37" s="14">
        <f t="shared" si="4"/>
        <v>1.0640000000172734E-05</v>
      </c>
      <c r="R37" s="14">
        <f t="shared" si="5"/>
        <v>0</v>
      </c>
      <c r="S37" s="14">
        <f t="shared" si="6"/>
        <v>0</v>
      </c>
    </row>
    <row r="38" spans="1:19" ht="12.75">
      <c r="A38" s="4">
        <f>'POC - Option D'!A37</f>
        <v>0.7083333333333334</v>
      </c>
      <c r="B38" s="13">
        <f>'POC - Option D'!L37</f>
        <v>-31.762620000000002</v>
      </c>
      <c r="C38" s="13">
        <f>'POC - Option D'!M37</f>
        <v>-26.14834533333333</v>
      </c>
      <c r="D38" s="13">
        <f>'POC - Option D'!N37</f>
        <v>-1.8649999999999998</v>
      </c>
      <c r="E38" s="13">
        <f>'POC - Option D'!O37</f>
        <v>-2.152333333333333</v>
      </c>
      <c r="F38" s="13">
        <f>'POC - Option D'!P37</f>
        <v>-57.91096533333334</v>
      </c>
      <c r="G38" s="13">
        <f>'POC - Option D'!Q37</f>
        <v>-4.017333333333333</v>
      </c>
      <c r="H38" s="13">
        <f>'POC - Option E'!L37</f>
        <v>-31.76262</v>
      </c>
      <c r="I38" s="13">
        <f>'POC - Option E'!M37</f>
        <v>-26.14834533333333</v>
      </c>
      <c r="J38" s="13">
        <f>'POC - Option E'!N37</f>
        <v>-1.86500872</v>
      </c>
      <c r="K38" s="13">
        <f>'POC - Option E'!O37</f>
        <v>-2.1523246133333336</v>
      </c>
      <c r="L38" s="13">
        <f>'POC - Option E'!P37</f>
        <v>-57.91096533333333</v>
      </c>
      <c r="M38" s="13">
        <f>'POC - Option E'!Q37</f>
        <v>-4.017333333333333</v>
      </c>
      <c r="N38" s="14">
        <f t="shared" si="1"/>
        <v>0</v>
      </c>
      <c r="O38" s="14">
        <f t="shared" si="2"/>
        <v>0</v>
      </c>
      <c r="P38" s="14">
        <f t="shared" si="3"/>
        <v>8.720000000295158E-06</v>
      </c>
      <c r="Q38" s="14">
        <f t="shared" si="4"/>
        <v>-8.71999999940698E-06</v>
      </c>
      <c r="R38" s="14">
        <f t="shared" si="5"/>
        <v>0</v>
      </c>
      <c r="S38" s="14">
        <f t="shared" si="6"/>
        <v>0</v>
      </c>
    </row>
    <row r="39" spans="1:19" ht="12.75">
      <c r="A39" s="4">
        <f>'POC - Option D'!A38</f>
        <v>0.7291666666666666</v>
      </c>
      <c r="B39" s="13">
        <f>'POC - Option D'!L38</f>
        <v>-29.546593428571427</v>
      </c>
      <c r="C39" s="13">
        <f>'POC - Option D'!M38</f>
        <v>-22.51463366666666</v>
      </c>
      <c r="D39" s="13">
        <f>'POC - Option D'!N38</f>
        <v>-1.8685714285714285</v>
      </c>
      <c r="E39" s="13">
        <f>'POC - Option D'!O38</f>
        <v>-2.030666666666667</v>
      </c>
      <c r="F39" s="13">
        <f>'POC - Option D'!P38</f>
        <v>-52.06122709523809</v>
      </c>
      <c r="G39" s="13">
        <f>'POC - Option D'!Q38</f>
        <v>-3.899238095238095</v>
      </c>
      <c r="H39" s="13">
        <f>'POC - Option E'!L38</f>
        <v>-29.546593428571423</v>
      </c>
      <c r="I39" s="13">
        <f>'POC - Option E'!M38</f>
        <v>-22.51463366666666</v>
      </c>
      <c r="J39" s="13">
        <f>'POC - Option E'!N38</f>
        <v>-1.8685746285714284</v>
      </c>
      <c r="K39" s="13">
        <f>'POC - Option E'!O38</f>
        <v>-2.0306634666666667</v>
      </c>
      <c r="L39" s="13">
        <f>'POC - Option E'!P38</f>
        <v>-52.06122709523808</v>
      </c>
      <c r="M39" s="13">
        <f>'POC - Option E'!Q38</f>
        <v>-3.899238095238095</v>
      </c>
      <c r="N39" s="14">
        <f t="shared" si="1"/>
        <v>0</v>
      </c>
      <c r="O39" s="14">
        <f t="shared" si="2"/>
        <v>0</v>
      </c>
      <c r="P39" s="14">
        <f t="shared" si="3"/>
        <v>3.1999999998699735E-06</v>
      </c>
      <c r="Q39" s="14">
        <f t="shared" si="4"/>
        <v>-3.200000000092018E-06</v>
      </c>
      <c r="R39" s="14">
        <f t="shared" si="5"/>
        <v>0</v>
      </c>
      <c r="S39" s="14">
        <f t="shared" si="6"/>
        <v>0</v>
      </c>
    </row>
    <row r="40" spans="1:19" ht="12.75">
      <c r="A40" s="4">
        <f>'POC - Option D'!A39</f>
        <v>0.75</v>
      </c>
      <c r="B40" s="13">
        <f>'POC - Option D'!L39</f>
        <v>-28.031875857142854</v>
      </c>
      <c r="C40" s="13">
        <f>'POC - Option D'!M39</f>
        <v>-19.341439999999995</v>
      </c>
      <c r="D40" s="13">
        <f>'POC - Option D'!N39</f>
        <v>-1.8721428571428573</v>
      </c>
      <c r="E40" s="13">
        <f>'POC - Option D'!O39</f>
        <v>-1.925</v>
      </c>
      <c r="F40" s="13">
        <f>'POC - Option D'!P39</f>
        <v>-47.37331585714285</v>
      </c>
      <c r="G40" s="13">
        <f>'POC - Option D'!Q39</f>
        <v>-3.797142857142857</v>
      </c>
      <c r="H40" s="13">
        <f>'POC - Option E'!L39</f>
        <v>-28.031875857142857</v>
      </c>
      <c r="I40" s="13">
        <f>'POC - Option E'!M39</f>
        <v>-19.341439999999995</v>
      </c>
      <c r="J40" s="13">
        <f>'POC - Option E'!N39</f>
        <v>-1.8721358571428572</v>
      </c>
      <c r="K40" s="13">
        <f>'POC - Option E'!O39</f>
        <v>-1.925007</v>
      </c>
      <c r="L40" s="13">
        <f>'POC - Option E'!P39</f>
        <v>-47.373315857142856</v>
      </c>
      <c r="M40" s="13">
        <f>'POC - Option E'!Q39</f>
        <v>-3.797142857142857</v>
      </c>
      <c r="N40" s="14">
        <f t="shared" si="1"/>
        <v>0</v>
      </c>
      <c r="O40" s="14">
        <f t="shared" si="2"/>
        <v>0</v>
      </c>
      <c r="P40" s="14">
        <f t="shared" si="3"/>
        <v>-7.000000000090267E-06</v>
      </c>
      <c r="Q40" s="14">
        <f t="shared" si="4"/>
        <v>6.999999999868223E-06</v>
      </c>
      <c r="R40" s="14">
        <f t="shared" si="5"/>
        <v>0</v>
      </c>
      <c r="S40" s="14">
        <f t="shared" si="6"/>
        <v>0</v>
      </c>
    </row>
    <row r="41" spans="1:19" ht="12.75">
      <c r="A41" s="4">
        <f>'POC - Option D'!A40</f>
        <v>0.7708333333333334</v>
      </c>
      <c r="B41" s="13">
        <f>'POC - Option D'!L40</f>
        <v>-28.180732285714278</v>
      </c>
      <c r="C41" s="13">
        <f>'POC - Option D'!M40</f>
        <v>-17.52185833333333</v>
      </c>
      <c r="D41" s="13">
        <f>'POC - Option D'!N40</f>
        <v>-1.8757142857142857</v>
      </c>
      <c r="E41" s="13">
        <f>'POC - Option D'!O40</f>
        <v>-1.8473333333333333</v>
      </c>
      <c r="F41" s="13">
        <f>'POC - Option D'!P40</f>
        <v>-45.70259061904761</v>
      </c>
      <c r="G41" s="13">
        <f>'POC - Option D'!Q40</f>
        <v>-3.7230476190476187</v>
      </c>
      <c r="H41" s="13">
        <f>'POC - Option E'!L40</f>
        <v>-28.18073228571428</v>
      </c>
      <c r="I41" s="13">
        <f>'POC - Option E'!M40</f>
        <v>-17.52185833333333</v>
      </c>
      <c r="J41" s="13">
        <f>'POC - Option E'!N40</f>
        <v>-1.8757218857142857</v>
      </c>
      <c r="K41" s="13">
        <f>'POC - Option E'!O40</f>
        <v>-1.8473257333333333</v>
      </c>
      <c r="L41" s="13">
        <f>'POC - Option E'!P40</f>
        <v>-45.70259061904761</v>
      </c>
      <c r="M41" s="13">
        <f>'POC - Option E'!Q40</f>
        <v>-3.7230476190476187</v>
      </c>
      <c r="N41" s="14">
        <f t="shared" si="1"/>
        <v>0</v>
      </c>
      <c r="O41" s="14">
        <f t="shared" si="2"/>
        <v>0</v>
      </c>
      <c r="P41" s="14">
        <f t="shared" si="3"/>
        <v>7.5999999999964984E-06</v>
      </c>
      <c r="Q41" s="14">
        <f t="shared" si="4"/>
        <v>-7.5999999999964984E-06</v>
      </c>
      <c r="R41" s="14">
        <f t="shared" si="5"/>
        <v>0</v>
      </c>
      <c r="S41" s="14">
        <f t="shared" si="6"/>
        <v>0</v>
      </c>
    </row>
    <row r="42" spans="1:19" ht="12.75">
      <c r="A42" s="4">
        <f>'POC - Option D'!A41</f>
        <v>0.7916666666666666</v>
      </c>
      <c r="B42" s="13">
        <f>'POC - Option D'!L41</f>
        <v>-27.901971714285708</v>
      </c>
      <c r="C42" s="13">
        <f>'POC - Option D'!M41</f>
        <v>-16.544906666666666</v>
      </c>
      <c r="D42" s="13">
        <f>'POC - Option D'!N41</f>
        <v>-1.8792857142857142</v>
      </c>
      <c r="E42" s="13">
        <f>'POC - Option D'!O41</f>
        <v>-1.8086666666666666</v>
      </c>
      <c r="F42" s="13">
        <f>'POC - Option D'!P41</f>
        <v>-44.44687838095237</v>
      </c>
      <c r="G42" s="13">
        <f>'POC - Option D'!Q41</f>
        <v>-3.687952380952381</v>
      </c>
      <c r="H42" s="13">
        <f>'POC - Option E'!L41</f>
        <v>-27.901971714285708</v>
      </c>
      <c r="I42" s="13">
        <f>'POC - Option E'!M41</f>
        <v>-16.544906666666666</v>
      </c>
      <c r="J42" s="13">
        <f>'POC - Option E'!N41</f>
        <v>-1.8786071542857143</v>
      </c>
      <c r="K42" s="13">
        <f>'POC - Option E'!O41</f>
        <v>-1.8083452266666666</v>
      </c>
      <c r="L42" s="13">
        <f>'POC - Option E'!P41</f>
        <v>-44.44687838095237</v>
      </c>
      <c r="M42" s="13">
        <f>'POC - Option E'!Q41</f>
        <v>-3.686952380952381</v>
      </c>
      <c r="N42" s="14">
        <f t="shared" si="1"/>
        <v>0</v>
      </c>
      <c r="O42" s="14">
        <f t="shared" si="2"/>
        <v>0</v>
      </c>
      <c r="P42" s="14">
        <f t="shared" si="3"/>
        <v>-0.0006785599999998837</v>
      </c>
      <c r="Q42" s="14">
        <f t="shared" si="4"/>
        <v>-0.00032144000000000617</v>
      </c>
      <c r="R42" s="14">
        <f t="shared" si="5"/>
        <v>0</v>
      </c>
      <c r="S42" s="14">
        <f t="shared" si="6"/>
        <v>-0.0009999999999998899</v>
      </c>
    </row>
    <row r="43" spans="1:19" ht="12.75">
      <c r="A43" s="4">
        <f>'POC - Option D'!A42</f>
        <v>0.8125</v>
      </c>
      <c r="B43" s="13">
        <f>'POC - Option D'!L42</f>
        <v>-27.530353142857145</v>
      </c>
      <c r="C43" s="13">
        <f>'POC - Option D'!M42</f>
        <v>-15.792126999999997</v>
      </c>
      <c r="D43" s="13">
        <f>'POC - Option D'!N42</f>
        <v>-1.882857142857143</v>
      </c>
      <c r="E43" s="13">
        <f>'POC - Option D'!O42</f>
        <v>-1.79</v>
      </c>
      <c r="F43" s="13">
        <f>'POC - Option D'!P42</f>
        <v>-43.322480142857145</v>
      </c>
      <c r="G43" s="13">
        <f>'POC - Option D'!Q42</f>
        <v>-3.672857142857143</v>
      </c>
      <c r="H43" s="13">
        <f>'POC - Option E'!L42</f>
        <v>-27.530353142857145</v>
      </c>
      <c r="I43" s="13">
        <f>'POC - Option E'!M42</f>
        <v>-15.792126999999997</v>
      </c>
      <c r="J43" s="13">
        <f>'POC - Option E'!N42</f>
        <v>-1.8828590428571428</v>
      </c>
      <c r="K43" s="13">
        <f>'POC - Option E'!O42</f>
        <v>-1.7899980999999998</v>
      </c>
      <c r="L43" s="13">
        <f>'POC - Option E'!P42</f>
        <v>-43.322480142857145</v>
      </c>
      <c r="M43" s="13">
        <f>'POC - Option E'!Q42</f>
        <v>-3.6728571428571426</v>
      </c>
      <c r="N43" s="14">
        <f t="shared" si="1"/>
        <v>0</v>
      </c>
      <c r="O43" s="14">
        <f t="shared" si="2"/>
        <v>0</v>
      </c>
      <c r="P43" s="14">
        <f t="shared" si="3"/>
        <v>1.89999999977708E-06</v>
      </c>
      <c r="Q43" s="14">
        <f t="shared" si="4"/>
        <v>-1.9000000002211692E-06</v>
      </c>
      <c r="R43" s="14">
        <f t="shared" si="5"/>
        <v>0</v>
      </c>
      <c r="S43" s="14">
        <f t="shared" si="6"/>
        <v>0</v>
      </c>
    </row>
    <row r="44" spans="1:19" ht="12.75">
      <c r="A44" s="4">
        <f>'POC - Option D'!A43</f>
        <v>0.8333333333333334</v>
      </c>
      <c r="B44" s="13">
        <f>'POC - Option D'!L43</f>
        <v>-26.857487857142853</v>
      </c>
      <c r="C44" s="13">
        <f>'POC - Option D'!M43</f>
        <v>-15.209939333333335</v>
      </c>
      <c r="D44" s="13">
        <f>'POC - Option D'!N43</f>
        <v>-1.747142857142857</v>
      </c>
      <c r="E44" s="13">
        <f>'POC - Option D'!O43</f>
        <v>-1.4543333333333333</v>
      </c>
      <c r="F44" s="13">
        <f>'POC - Option D'!P43</f>
        <v>-42.06742719047619</v>
      </c>
      <c r="G44" s="13">
        <f>'POC - Option D'!Q43</f>
        <v>-3.2014761904761904</v>
      </c>
      <c r="H44" s="13">
        <f>'POC - Option E'!L43</f>
        <v>-26.857487857142853</v>
      </c>
      <c r="I44" s="13">
        <f>'POC - Option E'!M43</f>
        <v>-15.209939333333335</v>
      </c>
      <c r="J44" s="13">
        <f>'POC - Option E'!N43</f>
        <v>-1.7471460571428574</v>
      </c>
      <c r="K44" s="13">
        <f>'POC - Option E'!O43</f>
        <v>-1.4543301333333334</v>
      </c>
      <c r="L44" s="13">
        <f>'POC - Option E'!P43</f>
        <v>-42.06742719047619</v>
      </c>
      <c r="M44" s="13">
        <f>'POC - Option E'!Q43</f>
        <v>-3.201476190476191</v>
      </c>
      <c r="N44" s="14">
        <f t="shared" si="1"/>
        <v>0</v>
      </c>
      <c r="O44" s="14">
        <f t="shared" si="2"/>
        <v>0</v>
      </c>
      <c r="P44" s="14">
        <f t="shared" si="3"/>
        <v>3.2000000003140627E-06</v>
      </c>
      <c r="Q44" s="14">
        <f t="shared" si="4"/>
        <v>-3.1999999998699735E-06</v>
      </c>
      <c r="R44" s="14">
        <f t="shared" si="5"/>
        <v>0</v>
      </c>
      <c r="S44" s="14">
        <f t="shared" si="6"/>
        <v>0</v>
      </c>
    </row>
    <row r="45" spans="1:19" ht="12.75">
      <c r="A45" s="4">
        <f>'POC - Option D'!A44</f>
        <v>0.8541666666666666</v>
      </c>
      <c r="B45" s="13">
        <f>'POC - Option D'!L44</f>
        <v>-26.256889</v>
      </c>
      <c r="C45" s="13">
        <f>'POC - Option D'!M44</f>
        <v>-14.659839666666665</v>
      </c>
      <c r="D45" s="13">
        <f>'POC - Option D'!N44</f>
        <v>-1.7399999999999998</v>
      </c>
      <c r="E45" s="13">
        <f>'POC - Option D'!O44</f>
        <v>-1.4106666666666667</v>
      </c>
      <c r="F45" s="13">
        <f>'POC - Option D'!P44</f>
        <v>-40.916728666666664</v>
      </c>
      <c r="G45" s="13">
        <f>'POC - Option D'!Q44</f>
        <v>-3.1506666666666665</v>
      </c>
      <c r="H45" s="13">
        <f>'POC - Option E'!L44</f>
        <v>-26.256889</v>
      </c>
      <c r="I45" s="13">
        <f>'POC - Option E'!M44</f>
        <v>-14.659839666666665</v>
      </c>
      <c r="J45" s="13">
        <f>'POC - Option E'!N44</f>
        <v>-1.7399904000000002</v>
      </c>
      <c r="K45" s="13">
        <f>'POC - Option E'!O44</f>
        <v>-1.4106762666666666</v>
      </c>
      <c r="L45" s="13">
        <f>'POC - Option E'!P44</f>
        <v>-40.916728666666664</v>
      </c>
      <c r="M45" s="13">
        <f>'POC - Option E'!Q44</f>
        <v>-3.150666666666667</v>
      </c>
      <c r="N45" s="14">
        <f t="shared" si="1"/>
        <v>0</v>
      </c>
      <c r="O45" s="14">
        <f t="shared" si="2"/>
        <v>0</v>
      </c>
      <c r="P45" s="14">
        <f t="shared" si="3"/>
        <v>-9.59999999960992E-06</v>
      </c>
      <c r="Q45" s="14">
        <f t="shared" si="4"/>
        <v>9.599999999831965E-06</v>
      </c>
      <c r="R45" s="14">
        <f t="shared" si="5"/>
        <v>0</v>
      </c>
      <c r="S45" s="14">
        <f t="shared" si="6"/>
        <v>0</v>
      </c>
    </row>
    <row r="46" spans="1:19" ht="12.75">
      <c r="A46" s="4">
        <f>'POC - Option D'!A45</f>
        <v>0.875</v>
      </c>
      <c r="B46" s="13">
        <f>'POC - Option D'!L45</f>
        <v>-25.336560714285714</v>
      </c>
      <c r="C46" s="13">
        <f>'POC - Option D'!M45</f>
        <v>-14.016065000000003</v>
      </c>
      <c r="D46" s="13">
        <f>'POC - Option D'!N45</f>
        <v>-1.7542857142857142</v>
      </c>
      <c r="E46" s="13">
        <f>'POC - Option D'!O45</f>
        <v>-1.419</v>
      </c>
      <c r="F46" s="13">
        <f>'POC - Option D'!P45</f>
        <v>-39.352625714285715</v>
      </c>
      <c r="G46" s="13">
        <f>'POC - Option D'!Q45</f>
        <v>-3.173285714285714</v>
      </c>
      <c r="H46" s="13">
        <f>'POC - Option E'!L45</f>
        <v>-25.336560714285714</v>
      </c>
      <c r="I46" s="13">
        <f>'POC - Option E'!M45</f>
        <v>-14.016065000000003</v>
      </c>
      <c r="J46" s="13">
        <f>'POC - Option E'!N45</f>
        <v>-1.7542941642857144</v>
      </c>
      <c r="K46" s="13">
        <f>'POC - Option E'!O45</f>
        <v>-1.4189915499999999</v>
      </c>
      <c r="L46" s="13">
        <f>'POC - Option E'!P45</f>
        <v>-39.352625714285715</v>
      </c>
      <c r="M46" s="13">
        <f>'POC - Option E'!Q45</f>
        <v>-3.173285714285714</v>
      </c>
      <c r="N46" s="14">
        <f t="shared" si="1"/>
        <v>0</v>
      </c>
      <c r="O46" s="14">
        <f t="shared" si="2"/>
        <v>0</v>
      </c>
      <c r="P46" s="14">
        <f t="shared" si="3"/>
        <v>8.450000000159719E-06</v>
      </c>
      <c r="Q46" s="14">
        <f t="shared" si="4"/>
        <v>-8.450000000159719E-06</v>
      </c>
      <c r="R46" s="14">
        <f t="shared" si="5"/>
        <v>0</v>
      </c>
      <c r="S46" s="14">
        <f t="shared" si="6"/>
        <v>0</v>
      </c>
    </row>
    <row r="47" spans="1:19" ht="12.75">
      <c r="A47" s="5" t="str">
        <f>'POC - Option D'!A46</f>
        <v> 21:30:00</v>
      </c>
      <c r="B47" s="13">
        <f>'POC - Option D'!L46</f>
        <v>-24.459387714285718</v>
      </c>
      <c r="C47" s="13">
        <f>'POC - Option D'!M46</f>
        <v>-13.450485999999998</v>
      </c>
      <c r="D47" s="13">
        <f>'POC - Option D'!N46</f>
        <v>-1.7542857142857142</v>
      </c>
      <c r="E47" s="13">
        <f>'POC - Option D'!O46</f>
        <v>-1.394</v>
      </c>
      <c r="F47" s="13">
        <f>'POC - Option D'!P46</f>
        <v>-37.909873714285716</v>
      </c>
      <c r="G47" s="13">
        <f>'POC - Option D'!Q46</f>
        <v>-3.148285714285714</v>
      </c>
      <c r="H47" s="13">
        <f>'POC - Option E'!L46</f>
        <v>-24.459387714285718</v>
      </c>
      <c r="I47" s="13">
        <f>'POC - Option E'!M46</f>
        <v>-13.450485999999998</v>
      </c>
      <c r="J47" s="13">
        <f>'POC - Option E'!N46</f>
        <v>-1.7542901942857143</v>
      </c>
      <c r="K47" s="13">
        <f>'POC - Option E'!O46</f>
        <v>-1.3939955199999998</v>
      </c>
      <c r="L47" s="13">
        <f>'POC - Option E'!P46</f>
        <v>-37.909873714285716</v>
      </c>
      <c r="M47" s="13">
        <f>'POC - Option E'!Q46</f>
        <v>-3.148285714285714</v>
      </c>
      <c r="N47" s="14">
        <f t="shared" si="1"/>
        <v>0</v>
      </c>
      <c r="O47" s="14">
        <f t="shared" si="2"/>
        <v>0</v>
      </c>
      <c r="P47" s="14">
        <f t="shared" si="3"/>
        <v>4.4800000000844165E-06</v>
      </c>
      <c r="Q47" s="14">
        <f t="shared" si="4"/>
        <v>-4.4800000000844165E-06</v>
      </c>
      <c r="R47" s="14">
        <f t="shared" si="5"/>
        <v>0</v>
      </c>
      <c r="S47" s="14">
        <f t="shared" si="6"/>
        <v>0</v>
      </c>
    </row>
    <row r="48" spans="1:19" ht="12.75">
      <c r="A48" s="4">
        <f>'POC - Option D'!A47</f>
        <v>0.9166666666666666</v>
      </c>
      <c r="B48" s="13">
        <f>'POC - Option D'!L47</f>
        <v>-23.42758014285715</v>
      </c>
      <c r="C48" s="13">
        <f>'POC - Option D'!M47</f>
        <v>-12.846929333333335</v>
      </c>
      <c r="D48" s="13">
        <f>'POC - Option D'!N47</f>
        <v>-1.7578571428571428</v>
      </c>
      <c r="E48" s="13">
        <f>'POC - Option D'!O47</f>
        <v>-1.3803333333333334</v>
      </c>
      <c r="F48" s="13">
        <f>'POC - Option D'!P47</f>
        <v>-36.27450947619049</v>
      </c>
      <c r="G48" s="13">
        <f>'POC - Option D'!Q47</f>
        <v>-3.138190476190476</v>
      </c>
      <c r="H48" s="13">
        <f>'POC - Option E'!L47</f>
        <v>-23.42758014285715</v>
      </c>
      <c r="I48" s="13">
        <f>'POC - Option E'!M47</f>
        <v>-12.846929333333335</v>
      </c>
      <c r="J48" s="13">
        <f>'POC - Option E'!N47</f>
        <v>-1.7578620228571429</v>
      </c>
      <c r="K48" s="13">
        <f>'POC - Option E'!O47</f>
        <v>-1.3803284533333333</v>
      </c>
      <c r="L48" s="13">
        <f>'POC - Option E'!P47</f>
        <v>-36.27450947619049</v>
      </c>
      <c r="M48" s="13">
        <f>'POC - Option E'!Q47</f>
        <v>-3.138190476190476</v>
      </c>
      <c r="N48" s="14">
        <f t="shared" si="1"/>
        <v>0</v>
      </c>
      <c r="O48" s="14">
        <f t="shared" si="2"/>
        <v>0</v>
      </c>
      <c r="P48" s="14">
        <f t="shared" si="3"/>
        <v>4.880000000095919E-06</v>
      </c>
      <c r="Q48" s="14">
        <f t="shared" si="4"/>
        <v>-4.880000000095919E-06</v>
      </c>
      <c r="R48" s="14">
        <f t="shared" si="5"/>
        <v>0</v>
      </c>
      <c r="S48" s="14">
        <f t="shared" si="6"/>
        <v>0</v>
      </c>
    </row>
    <row r="49" spans="1:19" ht="12.75">
      <c r="A49" s="5" t="str">
        <f>'POC - Option D'!A48</f>
        <v> 22:30:00</v>
      </c>
      <c r="B49" s="13">
        <f>'POC - Option D'!L48</f>
        <v>-22.72294457142857</v>
      </c>
      <c r="C49" s="13">
        <f>'POC - Option D'!M48</f>
        <v>-12.546194666666667</v>
      </c>
      <c r="D49" s="13">
        <f>'POC - Option D'!N48</f>
        <v>-1.7614285714285713</v>
      </c>
      <c r="E49" s="13">
        <f>'POC - Option D'!O48</f>
        <v>-1.3776666666666668</v>
      </c>
      <c r="F49" s="13">
        <f>'POC - Option D'!P48</f>
        <v>-35.269139238095235</v>
      </c>
      <c r="G49" s="13">
        <f>'POC - Option D'!Q48</f>
        <v>-3.139095238095238</v>
      </c>
      <c r="H49" s="13">
        <f>'POC - Option E'!L48</f>
        <v>-22.722944571428574</v>
      </c>
      <c r="I49" s="13">
        <f>'POC - Option E'!M48</f>
        <v>-12.546194666666668</v>
      </c>
      <c r="J49" s="13">
        <f>'POC - Option E'!N48</f>
        <v>-1.7614207614285715</v>
      </c>
      <c r="K49" s="13">
        <f>'POC - Option E'!O48</f>
        <v>-1.3776744766666666</v>
      </c>
      <c r="L49" s="13">
        <f>'POC - Option E'!P48</f>
        <v>-35.26913923809524</v>
      </c>
      <c r="M49" s="13">
        <f>'POC - Option E'!Q48</f>
        <v>-3.139095238095238</v>
      </c>
      <c r="N49" s="14">
        <f t="shared" si="1"/>
        <v>0</v>
      </c>
      <c r="O49" s="14">
        <f t="shared" si="2"/>
        <v>0</v>
      </c>
      <c r="P49" s="14">
        <f t="shared" si="3"/>
        <v>-7.809999999830453E-06</v>
      </c>
      <c r="Q49" s="14">
        <f t="shared" si="4"/>
        <v>7.809999999830453E-06</v>
      </c>
      <c r="R49" s="14">
        <f t="shared" si="5"/>
        <v>0</v>
      </c>
      <c r="S49" s="14">
        <f t="shared" si="6"/>
        <v>0</v>
      </c>
    </row>
    <row r="50" spans="1:19" ht="12.75">
      <c r="A50" s="4">
        <f>'POC - Option D'!A49</f>
        <v>0.9583333333333334</v>
      </c>
      <c r="B50" s="13">
        <f>'POC - Option D'!L49</f>
        <v>-21.680530999999995</v>
      </c>
      <c r="C50" s="13">
        <f>'POC - Option D'!M49</f>
        <v>-13.345386000000003</v>
      </c>
      <c r="D50" s="13">
        <f>'POC - Option D'!N49</f>
        <v>-1.759</v>
      </c>
      <c r="E50" s="13">
        <f>'POC - Option D'!O49</f>
        <v>-1.7179999999999997</v>
      </c>
      <c r="F50" s="13">
        <f>'POC - Option D'!P49</f>
        <v>-35.025917</v>
      </c>
      <c r="G50" s="13">
        <f>'POC - Option D'!Q49</f>
        <v>-3.4769999999999994</v>
      </c>
      <c r="H50" s="13">
        <f>'POC - Option E'!L49</f>
        <v>-21.68053099999999</v>
      </c>
      <c r="I50" s="13">
        <f>'POC - Option E'!M49</f>
        <v>-13.345386000000003</v>
      </c>
      <c r="J50" s="13">
        <f>'POC - Option E'!N49</f>
        <v>-1.7589914199999999</v>
      </c>
      <c r="K50" s="13">
        <f>'POC - Option E'!O49</f>
        <v>-1.7180085799999996</v>
      </c>
      <c r="L50" s="13">
        <f>'POC - Option E'!P49</f>
        <v>-35.02591699999999</v>
      </c>
      <c r="M50" s="13">
        <f>'POC - Option E'!Q49</f>
        <v>-3.4769999999999994</v>
      </c>
      <c r="N50" s="14">
        <f t="shared" si="1"/>
        <v>0</v>
      </c>
      <c r="O50" s="14">
        <f t="shared" si="2"/>
        <v>0</v>
      </c>
      <c r="P50" s="14">
        <f t="shared" si="3"/>
        <v>-8.580000000035781E-06</v>
      </c>
      <c r="Q50" s="14">
        <f t="shared" si="4"/>
        <v>8.579999999813737E-06</v>
      </c>
      <c r="R50" s="14">
        <f t="shared" si="5"/>
        <v>0</v>
      </c>
      <c r="S50" s="14">
        <f t="shared" si="6"/>
        <v>0</v>
      </c>
    </row>
    <row r="51" spans="1:19" ht="12.75">
      <c r="A51" s="5" t="str">
        <f>'POC - Option D'!A50</f>
        <v> 23:30:00</v>
      </c>
      <c r="B51" s="13">
        <f>'POC - Option D'!L50</f>
        <v>-21.118284428571428</v>
      </c>
      <c r="C51" s="13">
        <f>'POC - Option D'!M50</f>
        <v>-13.326272333333334</v>
      </c>
      <c r="D51" s="13">
        <f>'POC - Option D'!N50</f>
        <v>-1.7625714285714285</v>
      </c>
      <c r="E51" s="13">
        <f>'POC - Option D'!O50</f>
        <v>-1.7133333333333332</v>
      </c>
      <c r="F51" s="13">
        <f>'POC - Option D'!P50</f>
        <v>-34.444556761904764</v>
      </c>
      <c r="G51" s="13">
        <f>'POC - Option D'!Q50</f>
        <v>-3.4759047619047614</v>
      </c>
      <c r="H51" s="13">
        <f>'POC - Option E'!L50</f>
        <v>-21.118284428571428</v>
      </c>
      <c r="I51" s="13">
        <f>'POC - Option E'!M50</f>
        <v>-13.326272333333334</v>
      </c>
      <c r="J51" s="13">
        <f>'POC - Option E'!N50</f>
        <v>-1.7625649685714286</v>
      </c>
      <c r="K51" s="13">
        <f>'POC - Option E'!O50</f>
        <v>-1.7133397933333334</v>
      </c>
      <c r="L51" s="13">
        <f>'POC - Option E'!P50</f>
        <v>-34.444556761904764</v>
      </c>
      <c r="M51" s="13">
        <f>'POC - Option E'!Q50</f>
        <v>-3.4759047619047623</v>
      </c>
      <c r="N51" s="14">
        <f t="shared" si="1"/>
        <v>0</v>
      </c>
      <c r="O51" s="14">
        <f t="shared" si="2"/>
        <v>0</v>
      </c>
      <c r="P51" s="14">
        <f t="shared" si="3"/>
        <v>-6.459999999819388E-06</v>
      </c>
      <c r="Q51" s="14">
        <f t="shared" si="4"/>
        <v>6.460000000263477E-06</v>
      </c>
      <c r="R51" s="14">
        <f t="shared" si="5"/>
        <v>0</v>
      </c>
      <c r="S51" s="14">
        <f t="shared" si="6"/>
        <v>0</v>
      </c>
    </row>
  </sheetData>
  <sheetProtection/>
  <mergeCells count="9">
    <mergeCell ref="N1:S1"/>
    <mergeCell ref="N2:Q2"/>
    <mergeCell ref="R2:S2"/>
    <mergeCell ref="B2:E2"/>
    <mergeCell ref="F2:G2"/>
    <mergeCell ref="B1:G1"/>
    <mergeCell ref="H1:M1"/>
    <mergeCell ref="H2:K2"/>
    <mergeCell ref="L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Proof Of Concept</dc:title>
  <dc:subject/>
  <dc:creator/>
  <cp:keywords/>
  <dc:description/>
  <cp:lastModifiedBy>Aisling O'Donnell</cp:lastModifiedBy>
  <dcterms:created xsi:type="dcterms:W3CDTF">2010-03-16T11:11:51Z</dcterms:created>
  <dcterms:modified xsi:type="dcterms:W3CDTF">2010-06-04T08:48:29Z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  <property fmtid="{D5CDD505-2E9C-101B-9397-08002B2CF9AE}" pid="3" name="Copy to Websi">
    <vt:lpwstr>1</vt:lpwstr>
  </property>
  <property fmtid="{D5CDD505-2E9C-101B-9397-08002B2CF9AE}" pid="4" name="Meeting Numb">
    <vt:lpwstr>43</vt:lpwstr>
  </property>
  <property fmtid="{D5CDD505-2E9C-101B-9397-08002B2CF9AE}" pid="5" name="Ord">
    <vt:lpwstr>6000.00000000000</vt:lpwstr>
  </property>
  <property fmtid="{D5CDD505-2E9C-101B-9397-08002B2CF9AE}" pid="6" name="Locati">
    <vt:lpwstr>Dublin</vt:lpwstr>
  </property>
  <property fmtid="{D5CDD505-2E9C-101B-9397-08002B2CF9AE}" pid="7" name="Document Ty">
    <vt:lpwstr>Working Group</vt:lpwstr>
  </property>
  <property fmtid="{D5CDD505-2E9C-101B-9397-08002B2CF9AE}" pid="8" name="Associated Modifications (WG/Consultation Onl">
    <vt:lpwstr>891</vt:lpwstr>
  </property>
  <property fmtid="{D5CDD505-2E9C-101B-9397-08002B2CF9AE}" pid="9" name="Meeting Da">
    <vt:lpwstr>2010-04-28T00:00:00Z</vt:lpwstr>
  </property>
  <property fmtid="{D5CDD505-2E9C-101B-9397-08002B2CF9AE}" pid="10" name="Meeting Ty">
    <vt:lpwstr>Working Group</vt:lpwstr>
  </property>
  <property fmtid="{D5CDD505-2E9C-101B-9397-08002B2CF9AE}" pid="11" name="Copy to Website Da">
    <vt:lpwstr>2010-07-20T14:21:45Z</vt:lpwstr>
  </property>
  <property fmtid="{D5CDD505-2E9C-101B-9397-08002B2CF9AE}" pid="12" name="ContentTy">
    <vt:lpwstr>Modification Document</vt:lpwstr>
  </property>
  <property fmtid="{D5CDD505-2E9C-101B-9397-08002B2CF9AE}" pid="13" name="Meeting Document Ty">
    <vt:lpwstr>Other</vt:lpwstr>
  </property>
  <property fmtid="{D5CDD505-2E9C-101B-9397-08002B2CF9AE}" pid="14" name="Copy Stat">
    <vt:lpwstr>Success!</vt:lpwstr>
  </property>
  <property fmtid="{D5CDD505-2E9C-101B-9397-08002B2CF9AE}" pid="15" name="Mod ">
    <vt:lpwstr>891</vt:lpwstr>
  </property>
  <property fmtid="{D5CDD505-2E9C-101B-9397-08002B2CF9AE}" pid="16" name="Year of Modification Propos">
    <vt:lpwstr>2009</vt:lpwstr>
  </property>
  <property fmtid="{D5CDD505-2E9C-101B-9397-08002B2CF9AE}" pid="17" name="MMT">
    <vt:lpwstr>741.000000000000</vt:lpwstr>
  </property>
  <property fmtid="{D5CDD505-2E9C-101B-9397-08002B2CF9AE}" pid="18" name="_CopySour">
    <vt:lpwstr>Proof of Concept.xls</vt:lpwstr>
  </property>
  <property fmtid="{D5CDD505-2E9C-101B-9397-08002B2CF9AE}" pid="19" name="FromM">
    <vt:lpwstr>1</vt:lpwstr>
  </property>
  <property fmtid="{D5CDD505-2E9C-101B-9397-08002B2CF9AE}" pid="20" name="display_urn:schemas-microsoft-com:office:office#Edit">
    <vt:lpwstr>System Account</vt:lpwstr>
  </property>
  <property fmtid="{D5CDD505-2E9C-101B-9397-08002B2CF9AE}" pid="21" name="xd_Signatu">
    <vt:lpwstr/>
  </property>
  <property fmtid="{D5CDD505-2E9C-101B-9397-08002B2CF9AE}" pid="22" name="TemplateU">
    <vt:lpwstr/>
  </property>
  <property fmtid="{D5CDD505-2E9C-101B-9397-08002B2CF9AE}" pid="23" name="xd_Prog">
    <vt:lpwstr/>
  </property>
  <property fmtid="{D5CDD505-2E9C-101B-9397-08002B2CF9AE}" pid="24" name="display_urn:schemas-microsoft-com:office:office#Auth">
    <vt:lpwstr>System Account</vt:lpwstr>
  </property>
  <property fmtid="{D5CDD505-2E9C-101B-9397-08002B2CF9AE}" pid="25" name="_SourceU">
    <vt:lpwstr/>
  </property>
  <property fmtid="{D5CDD505-2E9C-101B-9397-08002B2CF9AE}" pid="26" name="_SharedFileInd">
    <vt:lpwstr/>
  </property>
  <property fmtid="{D5CDD505-2E9C-101B-9397-08002B2CF9AE}" pid="27" name="Mod">
    <vt:lpwstr>411</vt:lpwstr>
  </property>
</Properties>
</file>