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6" windowWidth="19032" windowHeight="12000" tabRatio="788"/>
  </bookViews>
  <sheets>
    <sheet name="Disclaimer" sheetId="13" r:id="rId1"/>
    <sheet name="1. Inputs" sheetId="1" r:id="rId2"/>
    <sheet name="2. Exposure Periods" sheetId="9" r:id="rId3"/>
    <sheet name="3. NEW Calculations" sheetId="6" r:id="rId4"/>
    <sheet name="4. NEW Results" sheetId="14" r:id="rId5"/>
    <sheet name="5. STD Inputs" sheetId="16" r:id="rId6"/>
    <sheet name="6. STD Calculations" sheetId="17" r:id="rId7"/>
    <sheet name="7. STD Results" sheetId="18" r:id="rId8"/>
    <sheet name="8. Summary Results" sheetId="19" r:id="rId9"/>
    <sheet name="9. Compare New vs Std" sheetId="22" r:id="rId10"/>
  </sheets>
  <calcPr calcId="145621"/>
</workbook>
</file>

<file path=xl/calcChain.xml><?xml version="1.0" encoding="utf-8"?>
<calcChain xmlns="http://schemas.openxmlformats.org/spreadsheetml/2006/main">
  <c r="K5" i="9" l="1"/>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M5" i="9" l="1"/>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W8" i="17" l="1"/>
  <c r="W9" i="17"/>
  <c r="W10" i="17"/>
  <c r="W11" i="17"/>
  <c r="W12" i="17"/>
  <c r="W13" i="17"/>
  <c r="W14" i="17"/>
  <c r="W15" i="17"/>
  <c r="W16" i="17"/>
  <c r="W17" i="17"/>
  <c r="W18" i="17"/>
  <c r="W19" i="17"/>
  <c r="W20" i="17"/>
  <c r="W21" i="17"/>
  <c r="W22" i="17"/>
  <c r="W23" i="17"/>
  <c r="W24" i="17"/>
  <c r="W25" i="17"/>
  <c r="W26" i="17"/>
  <c r="W27" i="17"/>
  <c r="W28" i="17"/>
  <c r="W29" i="17"/>
  <c r="W30" i="17"/>
  <c r="W31" i="17"/>
  <c r="W32" i="17"/>
  <c r="W33" i="17"/>
  <c r="W34" i="17"/>
  <c r="W35" i="17"/>
  <c r="W36" i="17"/>
  <c r="W37" i="17"/>
  <c r="W38" i="17"/>
  <c r="W39" i="17"/>
  <c r="W40" i="17"/>
  <c r="W41" i="17"/>
  <c r="W42" i="17"/>
  <c r="W43" i="17"/>
  <c r="W44" i="17"/>
  <c r="W45" i="17"/>
  <c r="W46" i="17"/>
  <c r="W47" i="17"/>
  <c r="W48" i="17"/>
  <c r="W49" i="17"/>
  <c r="W50" i="17"/>
  <c r="W51" i="17"/>
  <c r="W52" i="17"/>
  <c r="W53" i="17"/>
  <c r="W54" i="17"/>
  <c r="W55" i="17"/>
  <c r="W56" i="17"/>
  <c r="W57" i="17"/>
  <c r="W58" i="17"/>
  <c r="W59" i="17"/>
  <c r="W60" i="17"/>
  <c r="W61" i="17"/>
  <c r="W62" i="17"/>
  <c r="W63" i="17"/>
  <c r="W64" i="17"/>
  <c r="W65" i="17"/>
  <c r="W66" i="17"/>
  <c r="W67" i="17"/>
  <c r="W68" i="17"/>
  <c r="W69" i="17"/>
  <c r="W70" i="17"/>
  <c r="W71" i="17"/>
  <c r="W72" i="17"/>
  <c r="W73" i="17"/>
  <c r="W74" i="17"/>
  <c r="W75" i="17"/>
  <c r="W76" i="17"/>
  <c r="W77" i="17"/>
  <c r="W78" i="17"/>
  <c r="W79" i="17"/>
  <c r="W80" i="17"/>
  <c r="W81" i="17"/>
  <c r="W82" i="17"/>
  <c r="W83" i="17"/>
  <c r="W84" i="17"/>
  <c r="W85" i="17"/>
  <c r="W86" i="17"/>
  <c r="W87" i="17"/>
  <c r="W88" i="17"/>
  <c r="W89" i="17"/>
  <c r="W90" i="17"/>
  <c r="W91" i="17"/>
  <c r="W92" i="17"/>
  <c r="W93" i="17"/>
  <c r="W94" i="17"/>
  <c r="W95" i="17"/>
  <c r="W96" i="17"/>
  <c r="W97" i="17"/>
  <c r="W98" i="17"/>
  <c r="W99" i="17"/>
  <c r="W100" i="17"/>
  <c r="W101" i="17"/>
  <c r="W102" i="17"/>
  <c r="W103" i="17"/>
  <c r="W104" i="17"/>
  <c r="W105" i="17"/>
  <c r="W106" i="17"/>
  <c r="W107" i="17"/>
  <c r="W108" i="17"/>
  <c r="W109" i="17"/>
  <c r="W110" i="17"/>
  <c r="W111" i="17"/>
  <c r="W112" i="17"/>
  <c r="W113" i="17"/>
  <c r="W114" i="17"/>
  <c r="W115" i="17"/>
  <c r="W116" i="17"/>
  <c r="W117" i="17"/>
  <c r="W118" i="17"/>
  <c r="W119" i="17"/>
  <c r="W120" i="17"/>
  <c r="W121" i="17"/>
  <c r="W122" i="17"/>
  <c r="W123" i="17"/>
  <c r="W124" i="17"/>
  <c r="W125" i="17"/>
  <c r="X8" i="17"/>
  <c r="X9" i="17"/>
  <c r="X10" i="17"/>
  <c r="X11" i="17"/>
  <c r="X12" i="17"/>
  <c r="X13" i="17"/>
  <c r="X14" i="17"/>
  <c r="X15" i="17"/>
  <c r="X16" i="17"/>
  <c r="X17" i="17"/>
  <c r="X18" i="17"/>
  <c r="X19" i="17"/>
  <c r="X20" i="17"/>
  <c r="X21" i="17"/>
  <c r="X22" i="17"/>
  <c r="X23" i="17"/>
  <c r="X24" i="17"/>
  <c r="X25" i="17"/>
  <c r="X26" i="17"/>
  <c r="X27" i="17"/>
  <c r="X28" i="17"/>
  <c r="X29" i="17"/>
  <c r="X30" i="17"/>
  <c r="X31" i="17"/>
  <c r="X32" i="17"/>
  <c r="X33" i="17"/>
  <c r="X34" i="17"/>
  <c r="X35" i="17"/>
  <c r="X36" i="17"/>
  <c r="X37" i="17"/>
  <c r="X38" i="17"/>
  <c r="X39" i="17"/>
  <c r="X40" i="17"/>
  <c r="X41" i="17"/>
  <c r="X42" i="17"/>
  <c r="X43" i="17"/>
  <c r="X44" i="17"/>
  <c r="X45" i="17"/>
  <c r="X46" i="17"/>
  <c r="X47" i="17"/>
  <c r="X48" i="17"/>
  <c r="X49" i="17"/>
  <c r="X50" i="17"/>
  <c r="X51" i="17"/>
  <c r="X52" i="17"/>
  <c r="X53" i="17"/>
  <c r="X54" i="17"/>
  <c r="X55" i="17"/>
  <c r="X56" i="17"/>
  <c r="X57" i="17"/>
  <c r="X58" i="17"/>
  <c r="X59" i="17"/>
  <c r="X60" i="17"/>
  <c r="X61" i="17"/>
  <c r="X62" i="17"/>
  <c r="X63" i="17"/>
  <c r="X64" i="17"/>
  <c r="X65" i="17"/>
  <c r="X66" i="17"/>
  <c r="X67" i="17"/>
  <c r="X68" i="17"/>
  <c r="X69" i="17"/>
  <c r="X70" i="17"/>
  <c r="X71" i="17"/>
  <c r="X72" i="17"/>
  <c r="X73" i="17"/>
  <c r="X74" i="17"/>
  <c r="X75" i="17"/>
  <c r="X76" i="17"/>
  <c r="X77" i="17"/>
  <c r="X78" i="17"/>
  <c r="X79" i="17"/>
  <c r="X80" i="17"/>
  <c r="X81" i="17"/>
  <c r="X82" i="17"/>
  <c r="X83" i="17"/>
  <c r="X84" i="17"/>
  <c r="X85" i="17"/>
  <c r="X86" i="17"/>
  <c r="X87" i="17"/>
  <c r="X88" i="17"/>
  <c r="X89" i="17"/>
  <c r="X90" i="17"/>
  <c r="X91" i="17"/>
  <c r="X92" i="17"/>
  <c r="X93" i="17"/>
  <c r="X94" i="17"/>
  <c r="X95" i="17"/>
  <c r="X96" i="17"/>
  <c r="X97" i="17"/>
  <c r="X98" i="17"/>
  <c r="X99" i="17"/>
  <c r="X100" i="17"/>
  <c r="X101" i="17"/>
  <c r="X102" i="17"/>
  <c r="X103" i="17"/>
  <c r="X104" i="17"/>
  <c r="X105" i="17"/>
  <c r="X106" i="17"/>
  <c r="X107" i="17"/>
  <c r="X108" i="17"/>
  <c r="X109" i="17"/>
  <c r="X110" i="17"/>
  <c r="X111" i="17"/>
  <c r="X112" i="17"/>
  <c r="X113" i="17"/>
  <c r="X114" i="17"/>
  <c r="X115" i="17"/>
  <c r="X116" i="17"/>
  <c r="X117" i="17"/>
  <c r="X118" i="17"/>
  <c r="X119" i="17"/>
  <c r="X120" i="17"/>
  <c r="X121" i="17"/>
  <c r="X122" i="17"/>
  <c r="X123" i="17"/>
  <c r="X124" i="17"/>
  <c r="X125" i="17"/>
  <c r="X126" i="17"/>
  <c r="X127" i="17"/>
  <c r="X128" i="17"/>
  <c r="X129" i="17"/>
  <c r="X130" i="17"/>
  <c r="X131" i="17"/>
  <c r="X132" i="17"/>
  <c r="X133" i="17"/>
  <c r="X134" i="17"/>
  <c r="X135" i="17"/>
  <c r="X136" i="17"/>
  <c r="X137" i="17"/>
  <c r="X138" i="17"/>
  <c r="X139" i="17"/>
  <c r="X140" i="17"/>
  <c r="X141" i="17"/>
  <c r="X142" i="17"/>
  <c r="X143" i="17"/>
  <c r="X144" i="17"/>
  <c r="X145" i="17"/>
  <c r="X146" i="17"/>
  <c r="X147" i="17"/>
  <c r="X148" i="17"/>
  <c r="X149" i="17"/>
  <c r="X150" i="17"/>
  <c r="X151" i="17"/>
  <c r="X152" i="17"/>
  <c r="X153" i="17"/>
  <c r="X154" i="17"/>
  <c r="X155" i="17"/>
  <c r="X156" i="17"/>
  <c r="X157" i="17"/>
  <c r="X158" i="17"/>
  <c r="V8" i="17"/>
  <c r="V9" i="17"/>
  <c r="V10" i="17"/>
  <c r="V11" i="17"/>
  <c r="V12" i="17"/>
  <c r="V13" i="17"/>
  <c r="V14" i="17"/>
  <c r="V15" i="17"/>
  <c r="V16" i="17"/>
  <c r="V17" i="17"/>
  <c r="V18" i="17"/>
  <c r="V19" i="17"/>
  <c r="V20" i="17"/>
  <c r="V21" i="17"/>
  <c r="V22" i="17"/>
  <c r="V23" i="17"/>
  <c r="V24" i="17"/>
  <c r="V25" i="17"/>
  <c r="V26" i="17"/>
  <c r="V27" i="17"/>
  <c r="V28" i="17"/>
  <c r="V29" i="17"/>
  <c r="V30" i="17"/>
  <c r="V31" i="17"/>
  <c r="V32" i="17"/>
  <c r="V33" i="17"/>
  <c r="V34" i="17"/>
  <c r="V35" i="17"/>
  <c r="V36" i="17"/>
  <c r="V37" i="17"/>
  <c r="V38" i="17"/>
  <c r="V39" i="17"/>
  <c r="V40" i="17"/>
  <c r="V41" i="17"/>
  <c r="V42" i="17"/>
  <c r="V43" i="17"/>
  <c r="V44" i="17"/>
  <c r="V45" i="17"/>
  <c r="V46" i="17"/>
  <c r="V47" i="17"/>
  <c r="V48" i="17"/>
  <c r="V49" i="17"/>
  <c r="V50" i="17"/>
  <c r="V51" i="17"/>
  <c r="V52" i="17"/>
  <c r="V53" i="17"/>
  <c r="V54" i="17"/>
  <c r="V55" i="17"/>
  <c r="V56" i="17"/>
  <c r="V57" i="17"/>
  <c r="V58" i="17"/>
  <c r="V59" i="17"/>
  <c r="V60" i="17"/>
  <c r="V61" i="17"/>
  <c r="V62" i="17"/>
  <c r="V63" i="17"/>
  <c r="V64" i="17"/>
  <c r="V65" i="17"/>
  <c r="V66" i="17"/>
  <c r="V67" i="17"/>
  <c r="V68" i="17"/>
  <c r="V69" i="17"/>
  <c r="V70" i="17"/>
  <c r="V71" i="17"/>
  <c r="V72" i="17"/>
  <c r="V73" i="17"/>
  <c r="V74" i="17"/>
  <c r="V75" i="17"/>
  <c r="V76" i="17"/>
  <c r="V77" i="17"/>
  <c r="V78" i="17"/>
  <c r="V79" i="17"/>
  <c r="V80" i="17"/>
  <c r="V81" i="17"/>
  <c r="V82" i="17"/>
  <c r="V83" i="17"/>
  <c r="V84" i="17"/>
  <c r="V85" i="17"/>
  <c r="V86" i="17"/>
  <c r="V87" i="17"/>
  <c r="V88" i="17"/>
  <c r="V89" i="17"/>
  <c r="V90" i="17"/>
  <c r="V91" i="17"/>
  <c r="V92" i="17"/>
  <c r="V93" i="17"/>
  <c r="V94" i="17"/>
  <c r="V95" i="17"/>
  <c r="V96" i="17"/>
  <c r="V97" i="17"/>
  <c r="V98" i="17"/>
  <c r="V99" i="17"/>
  <c r="V100" i="17"/>
  <c r="V101" i="17"/>
  <c r="V102" i="17"/>
  <c r="V103" i="17"/>
  <c r="V104" i="17"/>
  <c r="V105" i="17"/>
  <c r="V106" i="17"/>
  <c r="V107" i="17"/>
  <c r="V108" i="17"/>
  <c r="V109" i="17"/>
  <c r="V110" i="17"/>
  <c r="V111" i="17"/>
  <c r="V112" i="17"/>
  <c r="V113" i="17"/>
  <c r="V114" i="17"/>
  <c r="V115" i="17"/>
  <c r="V116" i="17"/>
  <c r="V117" i="17"/>
  <c r="V118" i="17"/>
  <c r="V119" i="17"/>
  <c r="V120" i="17"/>
  <c r="V121" i="17"/>
  <c r="V122" i="17"/>
  <c r="V123" i="17"/>
  <c r="V124" i="17"/>
  <c r="V125"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W8" i="6"/>
  <c r="W9" i="6"/>
  <c r="W10" i="6"/>
  <c r="W11" i="6"/>
  <c r="W12" i="6"/>
  <c r="W13" i="6"/>
  <c r="W14" i="6"/>
  <c r="W15" i="6"/>
  <c r="W16" i="6"/>
  <c r="W17" i="6"/>
  <c r="W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119" i="6"/>
  <c r="W120" i="6"/>
  <c r="W121" i="6"/>
  <c r="W122" i="6"/>
  <c r="W123" i="6"/>
  <c r="W124" i="6"/>
  <c r="W125" i="6"/>
  <c r="W126" i="6"/>
  <c r="W127" i="6"/>
  <c r="W128" i="6"/>
  <c r="W129" i="6"/>
  <c r="W130" i="6"/>
  <c r="W131" i="6"/>
  <c r="W132" i="6"/>
  <c r="W133" i="6"/>
  <c r="W134" i="6"/>
  <c r="W135" i="6"/>
  <c r="W136" i="6"/>
  <c r="W137" i="6"/>
  <c r="W138" i="6"/>
  <c r="W139" i="6"/>
  <c r="W140" i="6"/>
  <c r="W141" i="6"/>
  <c r="W142" i="6"/>
  <c r="W143" i="6"/>
  <c r="W144" i="6"/>
  <c r="W145" i="6"/>
  <c r="W146" i="6"/>
  <c r="W147" i="6"/>
  <c r="W148" i="6"/>
  <c r="W149" i="6"/>
  <c r="W150" i="6"/>
  <c r="W151" i="6"/>
  <c r="W152" i="6"/>
  <c r="W153" i="6"/>
  <c r="W154" i="6"/>
  <c r="W155" i="6"/>
  <c r="W156" i="6"/>
  <c r="W157" i="6"/>
  <c r="W158"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A113" i="19" l="1"/>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U158" i="17" l="1"/>
  <c r="T158" i="17"/>
  <c r="C158" i="17"/>
  <c r="B158" i="17"/>
  <c r="U157" i="17"/>
  <c r="T157" i="17"/>
  <c r="C157" i="17"/>
  <c r="B157" i="17"/>
  <c r="U156" i="17"/>
  <c r="T156" i="17"/>
  <c r="C156" i="17"/>
  <c r="B156" i="17"/>
  <c r="U155" i="17"/>
  <c r="T155" i="17"/>
  <c r="C155" i="17"/>
  <c r="B155" i="17"/>
  <c r="U154" i="17"/>
  <c r="T154" i="17"/>
  <c r="C154" i="17"/>
  <c r="B154" i="17"/>
  <c r="U153" i="17"/>
  <c r="T153" i="17"/>
  <c r="C153" i="17"/>
  <c r="B153" i="17"/>
  <c r="U152" i="17"/>
  <c r="T152" i="17"/>
  <c r="C152" i="17"/>
  <c r="B152" i="17"/>
  <c r="U151" i="17"/>
  <c r="T151" i="17"/>
  <c r="C151" i="17"/>
  <c r="B151" i="17"/>
  <c r="U150" i="17"/>
  <c r="T150" i="17"/>
  <c r="C150" i="17"/>
  <c r="B150" i="17"/>
  <c r="U149" i="17"/>
  <c r="T149" i="17"/>
  <c r="C149" i="17"/>
  <c r="B149" i="17"/>
  <c r="U148" i="17"/>
  <c r="T148" i="17"/>
  <c r="C148" i="17"/>
  <c r="B148" i="17"/>
  <c r="U147" i="17"/>
  <c r="T147" i="17"/>
  <c r="C147" i="17"/>
  <c r="B147" i="17"/>
  <c r="U146" i="17"/>
  <c r="T146" i="17"/>
  <c r="C146" i="17"/>
  <c r="B146" i="17"/>
  <c r="U145" i="17"/>
  <c r="T145" i="17"/>
  <c r="C145" i="17"/>
  <c r="B145" i="17"/>
  <c r="U144" i="17"/>
  <c r="T144" i="17"/>
  <c r="C144" i="17"/>
  <c r="B144" i="17"/>
  <c r="U143" i="17"/>
  <c r="T143" i="17"/>
  <c r="C143" i="17"/>
  <c r="B143" i="17"/>
  <c r="U142" i="17"/>
  <c r="T142" i="17"/>
  <c r="C142" i="17"/>
  <c r="B142" i="17"/>
  <c r="U141" i="17"/>
  <c r="T141" i="17"/>
  <c r="C141" i="17"/>
  <c r="B141" i="17"/>
  <c r="U140" i="17"/>
  <c r="T140" i="17"/>
  <c r="C140" i="17"/>
  <c r="B140" i="17"/>
  <c r="U139" i="17"/>
  <c r="T139" i="17"/>
  <c r="C139" i="17"/>
  <c r="B139" i="17"/>
  <c r="U138" i="17"/>
  <c r="T138" i="17"/>
  <c r="C138" i="17"/>
  <c r="B138" i="17"/>
  <c r="U137" i="17"/>
  <c r="T137" i="17"/>
  <c r="C137" i="17"/>
  <c r="B137" i="17"/>
  <c r="U136" i="17"/>
  <c r="T136" i="17"/>
  <c r="C136" i="17"/>
  <c r="B136" i="17"/>
  <c r="U135" i="17"/>
  <c r="T135" i="17"/>
  <c r="C135" i="17"/>
  <c r="B135" i="17"/>
  <c r="U134" i="17"/>
  <c r="T134" i="17"/>
  <c r="C134" i="17"/>
  <c r="B134" i="17"/>
  <c r="U133" i="17"/>
  <c r="T133" i="17"/>
  <c r="C133" i="17"/>
  <c r="B133" i="17"/>
  <c r="U132" i="17"/>
  <c r="T132" i="17"/>
  <c r="C132" i="17"/>
  <c r="B132" i="17"/>
  <c r="U131" i="17"/>
  <c r="T131" i="17"/>
  <c r="C131" i="17"/>
  <c r="B131" i="17"/>
  <c r="U130" i="17"/>
  <c r="T130" i="17"/>
  <c r="C130" i="17"/>
  <c r="B130" i="17"/>
  <c r="U129" i="17"/>
  <c r="T129" i="17"/>
  <c r="C129" i="17"/>
  <c r="B129" i="17"/>
  <c r="U128" i="17"/>
  <c r="T128" i="17"/>
  <c r="C128" i="17"/>
  <c r="B128" i="17"/>
  <c r="U127" i="17"/>
  <c r="T127" i="17"/>
  <c r="C127" i="17"/>
  <c r="B127" i="17"/>
  <c r="U126" i="17"/>
  <c r="T126" i="17"/>
  <c r="C126" i="17"/>
  <c r="B126" i="17"/>
  <c r="U125" i="17"/>
  <c r="T125" i="17"/>
  <c r="F125" i="17"/>
  <c r="C125" i="17"/>
  <c r="B125" i="17"/>
  <c r="N125" i="17" s="1"/>
  <c r="U124" i="17"/>
  <c r="T124" i="17"/>
  <c r="F124" i="17"/>
  <c r="C124" i="17"/>
  <c r="B124" i="17"/>
  <c r="N124" i="17" s="1"/>
  <c r="U123" i="17"/>
  <c r="T123" i="17"/>
  <c r="F123" i="17"/>
  <c r="C123" i="17"/>
  <c r="B123" i="17"/>
  <c r="N123" i="17" s="1"/>
  <c r="U122" i="17"/>
  <c r="T122" i="17"/>
  <c r="F122" i="17"/>
  <c r="C122" i="17"/>
  <c r="B122" i="17"/>
  <c r="N122" i="17" s="1"/>
  <c r="U121" i="17"/>
  <c r="T121" i="17"/>
  <c r="F121" i="17"/>
  <c r="C121" i="17"/>
  <c r="B121" i="17"/>
  <c r="N121" i="17" s="1"/>
  <c r="U120" i="17"/>
  <c r="T120" i="17"/>
  <c r="F120" i="17"/>
  <c r="C120" i="17"/>
  <c r="B120" i="17"/>
  <c r="N120" i="17" s="1"/>
  <c r="U119" i="17"/>
  <c r="T119" i="17"/>
  <c r="F119" i="17"/>
  <c r="C119" i="17"/>
  <c r="B119" i="17"/>
  <c r="N119" i="17" s="1"/>
  <c r="U118" i="17"/>
  <c r="T118" i="17"/>
  <c r="F118" i="17"/>
  <c r="C118" i="17"/>
  <c r="B118" i="17"/>
  <c r="N118" i="17" s="1"/>
  <c r="U117" i="17"/>
  <c r="T117" i="17"/>
  <c r="F117" i="17"/>
  <c r="C117" i="17"/>
  <c r="D117" i="17" s="1"/>
  <c r="B117" i="17"/>
  <c r="N117" i="17" s="1"/>
  <c r="U116" i="17"/>
  <c r="T116" i="17"/>
  <c r="F116" i="17"/>
  <c r="C116" i="17"/>
  <c r="B116" i="17"/>
  <c r="N116" i="17" s="1"/>
  <c r="U115" i="17"/>
  <c r="T115" i="17"/>
  <c r="F115" i="17"/>
  <c r="C115" i="17"/>
  <c r="B115" i="17"/>
  <c r="N115" i="17" s="1"/>
  <c r="U114" i="17"/>
  <c r="T114" i="17"/>
  <c r="F114" i="17"/>
  <c r="C114" i="17"/>
  <c r="B114" i="17"/>
  <c r="N114" i="17" s="1"/>
  <c r="U113" i="17"/>
  <c r="T113" i="17"/>
  <c r="F113" i="17"/>
  <c r="C113" i="17"/>
  <c r="B113" i="17"/>
  <c r="N113" i="17" s="1"/>
  <c r="U112" i="17"/>
  <c r="T112" i="17"/>
  <c r="F112" i="17"/>
  <c r="C112" i="17"/>
  <c r="B112" i="17"/>
  <c r="N112" i="17" s="1"/>
  <c r="U111" i="17"/>
  <c r="T111" i="17"/>
  <c r="F111" i="17"/>
  <c r="C111" i="17"/>
  <c r="B111" i="17"/>
  <c r="N111" i="17" s="1"/>
  <c r="U110" i="17"/>
  <c r="T110" i="17"/>
  <c r="F110" i="17"/>
  <c r="C110" i="17"/>
  <c r="B110" i="17"/>
  <c r="N110" i="17" s="1"/>
  <c r="U109" i="17"/>
  <c r="T109" i="17"/>
  <c r="F109" i="17"/>
  <c r="C109" i="17"/>
  <c r="B109" i="17"/>
  <c r="N109" i="17" s="1"/>
  <c r="U108" i="17"/>
  <c r="T108" i="17"/>
  <c r="F108" i="17"/>
  <c r="C108" i="17"/>
  <c r="B108" i="17"/>
  <c r="N108" i="17" s="1"/>
  <c r="U107" i="17"/>
  <c r="T107" i="17"/>
  <c r="F107" i="17"/>
  <c r="C107" i="17"/>
  <c r="B107" i="17"/>
  <c r="N107" i="17" s="1"/>
  <c r="U106" i="17"/>
  <c r="T106" i="17"/>
  <c r="F106" i="17"/>
  <c r="C106" i="17"/>
  <c r="B106" i="17"/>
  <c r="N106" i="17" s="1"/>
  <c r="U105" i="17"/>
  <c r="T105" i="17"/>
  <c r="F105" i="17"/>
  <c r="C105" i="17"/>
  <c r="B105" i="17"/>
  <c r="N105" i="17" s="1"/>
  <c r="U104" i="17"/>
  <c r="T104" i="17"/>
  <c r="F104" i="17"/>
  <c r="C104" i="17"/>
  <c r="B104" i="17"/>
  <c r="N104" i="17" s="1"/>
  <c r="U103" i="17"/>
  <c r="T103" i="17"/>
  <c r="F103" i="17"/>
  <c r="C103" i="17"/>
  <c r="B103" i="17"/>
  <c r="N103" i="17" s="1"/>
  <c r="U102" i="17"/>
  <c r="T102" i="17"/>
  <c r="F102" i="17"/>
  <c r="C102" i="17"/>
  <c r="B102" i="17"/>
  <c r="N102" i="17" s="1"/>
  <c r="U101" i="17"/>
  <c r="T101" i="17"/>
  <c r="F101" i="17"/>
  <c r="C101" i="17"/>
  <c r="B101" i="17"/>
  <c r="N101" i="17" s="1"/>
  <c r="U100" i="17"/>
  <c r="T100" i="17"/>
  <c r="F100" i="17"/>
  <c r="C100" i="17"/>
  <c r="B100" i="17"/>
  <c r="N100" i="17" s="1"/>
  <c r="U99" i="17"/>
  <c r="T99" i="17"/>
  <c r="F99" i="17"/>
  <c r="C99" i="17"/>
  <c r="B99" i="17"/>
  <c r="N99" i="17" s="1"/>
  <c r="U98" i="17"/>
  <c r="T98" i="17"/>
  <c r="F98" i="17"/>
  <c r="C98" i="17"/>
  <c r="B98" i="17"/>
  <c r="N98" i="17" s="1"/>
  <c r="U97" i="17"/>
  <c r="T97" i="17"/>
  <c r="F97" i="17"/>
  <c r="C97" i="17"/>
  <c r="B97" i="17"/>
  <c r="N97" i="17" s="1"/>
  <c r="U96" i="17"/>
  <c r="T96" i="17"/>
  <c r="F96" i="17"/>
  <c r="C96" i="17"/>
  <c r="B96" i="17"/>
  <c r="N96" i="17" s="1"/>
  <c r="U95" i="17"/>
  <c r="T95" i="17"/>
  <c r="F95" i="17"/>
  <c r="C95" i="17"/>
  <c r="B95" i="17"/>
  <c r="U94" i="17"/>
  <c r="T94" i="17"/>
  <c r="F94" i="17"/>
  <c r="C94" i="17"/>
  <c r="B94" i="17"/>
  <c r="U93" i="17"/>
  <c r="T93" i="17"/>
  <c r="F93" i="17"/>
  <c r="C93" i="17"/>
  <c r="B93" i="17"/>
  <c r="N93" i="17" s="1"/>
  <c r="U92" i="17"/>
  <c r="T92" i="17"/>
  <c r="F92" i="17"/>
  <c r="C92" i="17"/>
  <c r="B92" i="17"/>
  <c r="N92" i="17" s="1"/>
  <c r="U91" i="17"/>
  <c r="T91" i="17"/>
  <c r="F91" i="17"/>
  <c r="C91" i="17"/>
  <c r="B91" i="17"/>
  <c r="N91" i="17" s="1"/>
  <c r="U90" i="17"/>
  <c r="T90" i="17"/>
  <c r="F90" i="17"/>
  <c r="C90" i="17"/>
  <c r="B90" i="17"/>
  <c r="U89" i="17"/>
  <c r="T89" i="17"/>
  <c r="F89" i="17"/>
  <c r="C89" i="17"/>
  <c r="B89" i="17"/>
  <c r="N89" i="17" s="1"/>
  <c r="U88" i="17"/>
  <c r="T88" i="17"/>
  <c r="F88" i="17"/>
  <c r="C88" i="17"/>
  <c r="B88" i="17"/>
  <c r="N88" i="17" s="1"/>
  <c r="U87" i="17"/>
  <c r="T87" i="17"/>
  <c r="F87" i="17"/>
  <c r="C87" i="17"/>
  <c r="B87" i="17"/>
  <c r="N87" i="17" s="1"/>
  <c r="U86" i="17"/>
  <c r="T86" i="17"/>
  <c r="F86" i="17"/>
  <c r="C86" i="17"/>
  <c r="B86" i="17"/>
  <c r="N86" i="17" s="1"/>
  <c r="U85" i="17"/>
  <c r="T85" i="17"/>
  <c r="F85" i="17"/>
  <c r="C85" i="17"/>
  <c r="B85" i="17"/>
  <c r="U84" i="17"/>
  <c r="T84" i="17"/>
  <c r="F84" i="17"/>
  <c r="C84" i="17"/>
  <c r="B84" i="17"/>
  <c r="N84" i="17" s="1"/>
  <c r="U83" i="17"/>
  <c r="T83" i="17"/>
  <c r="F83" i="17"/>
  <c r="C83" i="17"/>
  <c r="B83" i="17"/>
  <c r="N83" i="17" s="1"/>
  <c r="U82" i="17"/>
  <c r="T82" i="17"/>
  <c r="F82" i="17"/>
  <c r="C82" i="17"/>
  <c r="B82" i="17"/>
  <c r="N82" i="17" s="1"/>
  <c r="U81" i="17"/>
  <c r="T81" i="17"/>
  <c r="F81" i="17"/>
  <c r="C81" i="17"/>
  <c r="B81" i="17"/>
  <c r="U80" i="17"/>
  <c r="T80" i="17"/>
  <c r="F80" i="17"/>
  <c r="C80" i="17"/>
  <c r="B80" i="17"/>
  <c r="N80" i="17" s="1"/>
  <c r="U79" i="17"/>
  <c r="T79" i="17"/>
  <c r="F79" i="17"/>
  <c r="C79" i="17"/>
  <c r="B79" i="17"/>
  <c r="U78" i="17"/>
  <c r="T78" i="17"/>
  <c r="F78" i="17"/>
  <c r="C78" i="17"/>
  <c r="B78" i="17"/>
  <c r="N78" i="17" s="1"/>
  <c r="U77" i="17"/>
  <c r="T77" i="17"/>
  <c r="F77" i="17"/>
  <c r="C77" i="17"/>
  <c r="B77" i="17"/>
  <c r="N77" i="17" s="1"/>
  <c r="U76" i="17"/>
  <c r="T76" i="17"/>
  <c r="F76" i="17"/>
  <c r="C76" i="17"/>
  <c r="B76" i="17"/>
  <c r="N76" i="17" s="1"/>
  <c r="U75" i="17"/>
  <c r="T75" i="17"/>
  <c r="F75" i="17"/>
  <c r="C75" i="17"/>
  <c r="B75" i="17"/>
  <c r="N75" i="17" s="1"/>
  <c r="U74" i="17"/>
  <c r="T74" i="17"/>
  <c r="F74" i="17"/>
  <c r="C74" i="17"/>
  <c r="B74" i="17"/>
  <c r="N74" i="17" s="1"/>
  <c r="U73" i="17"/>
  <c r="T73" i="17"/>
  <c r="F73" i="17"/>
  <c r="C73" i="17"/>
  <c r="B73" i="17"/>
  <c r="U72" i="17"/>
  <c r="T72" i="17"/>
  <c r="F72" i="17"/>
  <c r="C72" i="17"/>
  <c r="B72" i="17"/>
  <c r="N72" i="17" s="1"/>
  <c r="U71" i="17"/>
  <c r="T71" i="17"/>
  <c r="F71" i="17"/>
  <c r="C71" i="17"/>
  <c r="B71" i="17"/>
  <c r="U70" i="17"/>
  <c r="T70" i="17"/>
  <c r="F70" i="17"/>
  <c r="C70" i="17"/>
  <c r="B70" i="17"/>
  <c r="N70" i="17" s="1"/>
  <c r="U69" i="17"/>
  <c r="T69" i="17"/>
  <c r="F69" i="17"/>
  <c r="C69" i="17"/>
  <c r="B69" i="17"/>
  <c r="N69" i="17" s="1"/>
  <c r="U68" i="17"/>
  <c r="T68" i="17"/>
  <c r="F68" i="17"/>
  <c r="C68" i="17"/>
  <c r="B68" i="17"/>
  <c r="U67" i="17"/>
  <c r="T67" i="17"/>
  <c r="F67" i="17"/>
  <c r="C67" i="17"/>
  <c r="B67" i="17"/>
  <c r="U66" i="17"/>
  <c r="T66" i="17"/>
  <c r="F66" i="17"/>
  <c r="C66" i="17"/>
  <c r="B66" i="17"/>
  <c r="N66" i="17" s="1"/>
  <c r="U65" i="17"/>
  <c r="T65" i="17"/>
  <c r="F65" i="17"/>
  <c r="C65" i="17"/>
  <c r="B65" i="17"/>
  <c r="N65" i="17" s="1"/>
  <c r="U64" i="17"/>
  <c r="T64" i="17"/>
  <c r="F64" i="17"/>
  <c r="C64" i="17"/>
  <c r="B64" i="17"/>
  <c r="N64" i="17" s="1"/>
  <c r="U63" i="17"/>
  <c r="T63" i="17"/>
  <c r="F63" i="17"/>
  <c r="C63" i="17"/>
  <c r="B63" i="17"/>
  <c r="N63" i="17" s="1"/>
  <c r="U62" i="17"/>
  <c r="T62" i="17"/>
  <c r="F62" i="17"/>
  <c r="C62" i="17"/>
  <c r="B62" i="17"/>
  <c r="N62" i="17" s="1"/>
  <c r="U61" i="17"/>
  <c r="T61" i="17"/>
  <c r="F61" i="17"/>
  <c r="C61" i="17"/>
  <c r="B61" i="17"/>
  <c r="N61" i="17" s="1"/>
  <c r="U60" i="17"/>
  <c r="T60" i="17"/>
  <c r="F60" i="17"/>
  <c r="C60" i="17"/>
  <c r="B60" i="17"/>
  <c r="N60" i="17" s="1"/>
  <c r="U59" i="17"/>
  <c r="T59" i="17"/>
  <c r="F59" i="17"/>
  <c r="C59" i="17"/>
  <c r="B59" i="17"/>
  <c r="U58" i="17"/>
  <c r="T58" i="17"/>
  <c r="F58" i="17"/>
  <c r="C58" i="17"/>
  <c r="B58" i="17"/>
  <c r="N58" i="17" s="1"/>
  <c r="U57" i="17"/>
  <c r="T57" i="17"/>
  <c r="F57" i="17"/>
  <c r="C57" i="17"/>
  <c r="B57" i="17"/>
  <c r="N57" i="17" s="1"/>
  <c r="U56" i="17"/>
  <c r="T56" i="17"/>
  <c r="F56" i="17"/>
  <c r="C56" i="17"/>
  <c r="B56" i="17"/>
  <c r="N56" i="17" s="1"/>
  <c r="U55" i="17"/>
  <c r="T55" i="17"/>
  <c r="F55" i="17"/>
  <c r="C55" i="17"/>
  <c r="B55" i="17"/>
  <c r="N55" i="17" s="1"/>
  <c r="U54" i="17"/>
  <c r="T54" i="17"/>
  <c r="F54" i="17"/>
  <c r="C54" i="17"/>
  <c r="B54" i="17"/>
  <c r="N54" i="17" s="1"/>
  <c r="U53" i="17"/>
  <c r="T53" i="17"/>
  <c r="F53" i="17"/>
  <c r="C53" i="17"/>
  <c r="B53" i="17"/>
  <c r="N53" i="17" s="1"/>
  <c r="U52" i="17"/>
  <c r="T52" i="17"/>
  <c r="F52" i="17"/>
  <c r="C52" i="17"/>
  <c r="B52" i="17"/>
  <c r="N52" i="17" s="1"/>
  <c r="U51" i="17"/>
  <c r="T51" i="17"/>
  <c r="F51" i="17"/>
  <c r="C51" i="17"/>
  <c r="B51" i="17"/>
  <c r="N51" i="17" s="1"/>
  <c r="U50" i="17"/>
  <c r="T50" i="17"/>
  <c r="F50" i="17"/>
  <c r="C50" i="17"/>
  <c r="B50" i="17"/>
  <c r="N50" i="17" s="1"/>
  <c r="U49" i="17"/>
  <c r="T49" i="17"/>
  <c r="F49" i="17"/>
  <c r="C49" i="17"/>
  <c r="B49" i="17"/>
  <c r="U48" i="17"/>
  <c r="T48" i="17"/>
  <c r="F48" i="17"/>
  <c r="C48" i="17"/>
  <c r="B48" i="17"/>
  <c r="U47" i="17"/>
  <c r="T47" i="17"/>
  <c r="F47" i="17"/>
  <c r="C47" i="17"/>
  <c r="B47" i="17"/>
  <c r="N47" i="17" s="1"/>
  <c r="U46" i="17"/>
  <c r="T46" i="17"/>
  <c r="F46" i="17"/>
  <c r="C46" i="17"/>
  <c r="B46" i="17"/>
  <c r="N46" i="17" s="1"/>
  <c r="U45" i="17"/>
  <c r="T45" i="17"/>
  <c r="F45" i="17"/>
  <c r="C45" i="17"/>
  <c r="B45" i="17"/>
  <c r="U44" i="17"/>
  <c r="T44" i="17"/>
  <c r="F44" i="17"/>
  <c r="C44" i="17"/>
  <c r="B44" i="17"/>
  <c r="N44" i="17" s="1"/>
  <c r="U43" i="17"/>
  <c r="T43" i="17"/>
  <c r="F43" i="17"/>
  <c r="C43" i="17"/>
  <c r="B43" i="17"/>
  <c r="N43" i="17" s="1"/>
  <c r="U42" i="17"/>
  <c r="T42" i="17"/>
  <c r="F42" i="17"/>
  <c r="C42" i="17"/>
  <c r="B42" i="17"/>
  <c r="N42" i="17" s="1"/>
  <c r="U41" i="17"/>
  <c r="T41" i="17"/>
  <c r="F41" i="17"/>
  <c r="C41" i="17"/>
  <c r="B41" i="17"/>
  <c r="N41" i="17" s="1"/>
  <c r="U40" i="17"/>
  <c r="T40" i="17"/>
  <c r="F40" i="17"/>
  <c r="C40" i="17"/>
  <c r="B40" i="17"/>
  <c r="N40" i="17" s="1"/>
  <c r="U39" i="17"/>
  <c r="T39" i="17"/>
  <c r="F39" i="17"/>
  <c r="C39" i="17"/>
  <c r="B39" i="17"/>
  <c r="N39" i="17" s="1"/>
  <c r="U38" i="17"/>
  <c r="T38" i="17"/>
  <c r="F38" i="17"/>
  <c r="C38" i="17"/>
  <c r="B38" i="17"/>
  <c r="N38" i="17" s="1"/>
  <c r="U37" i="17"/>
  <c r="T37" i="17"/>
  <c r="F37" i="17"/>
  <c r="C37" i="17"/>
  <c r="B37" i="17"/>
  <c r="N37" i="17" s="1"/>
  <c r="U36" i="17"/>
  <c r="T36" i="17"/>
  <c r="F36" i="17"/>
  <c r="C36" i="17"/>
  <c r="B36" i="17"/>
  <c r="N36" i="17" s="1"/>
  <c r="U35" i="17"/>
  <c r="T35" i="17"/>
  <c r="F35" i="17"/>
  <c r="C35" i="17"/>
  <c r="B35" i="17"/>
  <c r="N35" i="17" s="1"/>
  <c r="U34" i="17"/>
  <c r="T34" i="17"/>
  <c r="F34" i="17"/>
  <c r="C34" i="17"/>
  <c r="B34" i="17"/>
  <c r="N34" i="17" s="1"/>
  <c r="U33" i="17"/>
  <c r="T33" i="17"/>
  <c r="F33" i="17"/>
  <c r="C33" i="17"/>
  <c r="B33" i="17"/>
  <c r="U32" i="17"/>
  <c r="T32" i="17"/>
  <c r="F32" i="17"/>
  <c r="C32" i="17"/>
  <c r="B32" i="17"/>
  <c r="U31" i="17"/>
  <c r="T31" i="17"/>
  <c r="F31" i="17"/>
  <c r="C31" i="17"/>
  <c r="B31" i="17"/>
  <c r="N31" i="17" s="1"/>
  <c r="U30" i="17"/>
  <c r="T30" i="17"/>
  <c r="F30" i="17"/>
  <c r="C30" i="17"/>
  <c r="B30" i="17"/>
  <c r="U29" i="17"/>
  <c r="T29" i="17"/>
  <c r="F29" i="17"/>
  <c r="C29" i="17"/>
  <c r="B29" i="17"/>
  <c r="N29" i="17" s="1"/>
  <c r="U28" i="17"/>
  <c r="T28" i="17"/>
  <c r="F28" i="17"/>
  <c r="C28" i="17"/>
  <c r="B28" i="17"/>
  <c r="N28" i="17" s="1"/>
  <c r="U27" i="17"/>
  <c r="T27" i="17"/>
  <c r="F27" i="17"/>
  <c r="C27" i="17"/>
  <c r="B27" i="17"/>
  <c r="N27" i="17" s="1"/>
  <c r="U26" i="17"/>
  <c r="T26" i="17"/>
  <c r="F26" i="17"/>
  <c r="C26" i="17"/>
  <c r="B26" i="17"/>
  <c r="U25" i="17"/>
  <c r="T25" i="17"/>
  <c r="F25" i="17"/>
  <c r="C25" i="17"/>
  <c r="B25" i="17"/>
  <c r="N25" i="17" s="1"/>
  <c r="U24" i="17"/>
  <c r="T24" i="17"/>
  <c r="F24" i="17"/>
  <c r="C24" i="17"/>
  <c r="B24" i="17"/>
  <c r="N24" i="17" s="1"/>
  <c r="U23" i="17"/>
  <c r="T23" i="17"/>
  <c r="F23" i="17"/>
  <c r="C23" i="17"/>
  <c r="B23" i="17"/>
  <c r="N23" i="17" s="1"/>
  <c r="U22" i="17"/>
  <c r="T22" i="17"/>
  <c r="F22" i="17"/>
  <c r="C22" i="17"/>
  <c r="B22" i="17"/>
  <c r="U21" i="17"/>
  <c r="T21" i="17"/>
  <c r="F21" i="17"/>
  <c r="C21" i="17"/>
  <c r="B21" i="17"/>
  <c r="N21" i="17" s="1"/>
  <c r="U20" i="17"/>
  <c r="T20" i="17"/>
  <c r="F20" i="17"/>
  <c r="C20" i="17"/>
  <c r="B20" i="17"/>
  <c r="N20" i="17" s="1"/>
  <c r="U19" i="17"/>
  <c r="T19" i="17"/>
  <c r="F19" i="17"/>
  <c r="C19" i="17"/>
  <c r="B19" i="17"/>
  <c r="N19" i="17" s="1"/>
  <c r="U18" i="17"/>
  <c r="T18" i="17"/>
  <c r="F18" i="17"/>
  <c r="C18" i="17"/>
  <c r="B18" i="17"/>
  <c r="N18" i="17" s="1"/>
  <c r="U17" i="17"/>
  <c r="T17" i="17"/>
  <c r="F17" i="17"/>
  <c r="C17" i="17"/>
  <c r="B17" i="17"/>
  <c r="N17" i="17" s="1"/>
  <c r="U16" i="17"/>
  <c r="T16" i="17"/>
  <c r="F16" i="17"/>
  <c r="C16" i="17"/>
  <c r="B16" i="17"/>
  <c r="N16" i="17" s="1"/>
  <c r="U15" i="17"/>
  <c r="T15" i="17"/>
  <c r="F15" i="17"/>
  <c r="C15" i="17"/>
  <c r="B15" i="17"/>
  <c r="U14" i="17"/>
  <c r="T14" i="17"/>
  <c r="F14" i="17"/>
  <c r="C14" i="17"/>
  <c r="B14" i="17"/>
  <c r="N14" i="17" s="1"/>
  <c r="U13" i="17"/>
  <c r="T13" i="17"/>
  <c r="F13" i="17"/>
  <c r="C13" i="17"/>
  <c r="B13" i="17"/>
  <c r="U12" i="17"/>
  <c r="T12" i="17"/>
  <c r="F12" i="17"/>
  <c r="C12" i="17"/>
  <c r="B12" i="17"/>
  <c r="N12" i="17" s="1"/>
  <c r="U11" i="17"/>
  <c r="T11" i="17"/>
  <c r="F11" i="17"/>
  <c r="C11" i="17"/>
  <c r="B11" i="17"/>
  <c r="U10" i="17"/>
  <c r="T10" i="17"/>
  <c r="F10" i="17"/>
  <c r="C10" i="17"/>
  <c r="B10" i="17"/>
  <c r="N10" i="17" s="1"/>
  <c r="U9" i="17"/>
  <c r="T9" i="17"/>
  <c r="F9" i="17"/>
  <c r="C9" i="17"/>
  <c r="B9" i="17"/>
  <c r="N9" i="17" s="1"/>
  <c r="AC8" i="17"/>
  <c r="U8" i="17"/>
  <c r="T8" i="17"/>
  <c r="J8" i="17"/>
  <c r="F8" i="17"/>
  <c r="C8" i="17"/>
  <c r="B8" i="17"/>
  <c r="N8" i="17" s="1"/>
  <c r="AC7" i="17"/>
  <c r="X7" i="17"/>
  <c r="W7" i="17"/>
  <c r="V7" i="17"/>
  <c r="U7" i="17"/>
  <c r="T7" i="17"/>
  <c r="J7" i="17"/>
  <c r="G7" i="17"/>
  <c r="F7" i="17"/>
  <c r="E7" i="17"/>
  <c r="C7" i="17"/>
  <c r="B7" i="17"/>
  <c r="N7" i="17" s="1"/>
  <c r="A7" i="17"/>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D8" i="17" l="1"/>
  <c r="AD62" i="17"/>
  <c r="AD86" i="17"/>
  <c r="D91" i="17"/>
  <c r="D64" i="17"/>
  <c r="AD35" i="17"/>
  <c r="D132" i="17"/>
  <c r="D135" i="17"/>
  <c r="D139" i="17"/>
  <c r="D143" i="17"/>
  <c r="D147" i="17"/>
  <c r="D151" i="17"/>
  <c r="D155" i="17"/>
  <c r="D25" i="17"/>
  <c r="D29" i="17"/>
  <c r="AA16" i="17"/>
  <c r="AD13" i="17"/>
  <c r="AD69" i="17"/>
  <c r="AD73" i="17"/>
  <c r="AD92" i="17"/>
  <c r="AD96" i="17"/>
  <c r="AD100" i="17"/>
  <c r="AD64" i="17"/>
  <c r="D134" i="17"/>
  <c r="D138" i="17"/>
  <c r="D142" i="17"/>
  <c r="D146" i="17"/>
  <c r="D150" i="17"/>
  <c r="D154" i="17"/>
  <c r="D158" i="17"/>
  <c r="AD29" i="17"/>
  <c r="AA28" i="17"/>
  <c r="AD76" i="17"/>
  <c r="AD80" i="17"/>
  <c r="AD105" i="17"/>
  <c r="AD119" i="17"/>
  <c r="AD67" i="17"/>
  <c r="AD95" i="17"/>
  <c r="AD117" i="17"/>
  <c r="D87" i="17"/>
  <c r="D30" i="17"/>
  <c r="D17" i="17"/>
  <c r="D50" i="17"/>
  <c r="D62" i="17"/>
  <c r="AA95" i="17"/>
  <c r="AA101" i="17"/>
  <c r="D114" i="17"/>
  <c r="AD123" i="17"/>
  <c r="AD9" i="17"/>
  <c r="AD14" i="17"/>
  <c r="AD18" i="17"/>
  <c r="D21" i="17"/>
  <c r="D22" i="17"/>
  <c r="AD25" i="17"/>
  <c r="AA24" i="17"/>
  <c r="D43" i="17"/>
  <c r="AD55" i="17"/>
  <c r="AD84" i="17"/>
  <c r="D84" i="17"/>
  <c r="D100" i="17"/>
  <c r="D109" i="17"/>
  <c r="AD115" i="17"/>
  <c r="AD16" i="17"/>
  <c r="AA35" i="17"/>
  <c r="AD41" i="17"/>
  <c r="AD44" i="17"/>
  <c r="AD48" i="17"/>
  <c r="AD52" i="17"/>
  <c r="AD82" i="17"/>
  <c r="AD85" i="17"/>
  <c r="AA109" i="17"/>
  <c r="AA51" i="17"/>
  <c r="AD17" i="17"/>
  <c r="AD19" i="17"/>
  <c r="AD21" i="17"/>
  <c r="AD28" i="17"/>
  <c r="AA37" i="17"/>
  <c r="AD53" i="17"/>
  <c r="AA52" i="17"/>
  <c r="AD59" i="17"/>
  <c r="AD63" i="17"/>
  <c r="D77" i="17"/>
  <c r="AD81" i="17"/>
  <c r="AD83" i="17"/>
  <c r="AA87" i="17"/>
  <c r="AD93" i="17"/>
  <c r="AA92" i="17"/>
  <c r="AD98" i="17"/>
  <c r="AD103" i="17"/>
  <c r="AD109" i="17"/>
  <c r="D110" i="17"/>
  <c r="AA115" i="17"/>
  <c r="AA91" i="17"/>
  <c r="AD7" i="17"/>
  <c r="AA13" i="17"/>
  <c r="AD12" i="17"/>
  <c r="AA14" i="17"/>
  <c r="AD20" i="17"/>
  <c r="D26" i="17"/>
  <c r="AD34" i="17"/>
  <c r="AA33" i="17"/>
  <c r="AD39" i="17"/>
  <c r="AA38" i="17"/>
  <c r="AA42" i="17"/>
  <c r="AD43" i="17"/>
  <c r="AD46" i="17"/>
  <c r="AD50" i="17"/>
  <c r="AA49" i="17"/>
  <c r="AD54" i="17"/>
  <c r="AA59" i="17"/>
  <c r="AD71" i="17"/>
  <c r="AD75" i="17"/>
  <c r="AA74" i="17"/>
  <c r="AD78" i="17"/>
  <c r="AD90" i="17"/>
  <c r="AD99" i="17"/>
  <c r="AD107" i="17"/>
  <c r="AD113" i="17"/>
  <c r="AD121" i="17"/>
  <c r="AA120" i="17"/>
  <c r="AA32" i="17"/>
  <c r="AD24" i="17"/>
  <c r="AD51" i="17"/>
  <c r="AD57" i="17"/>
  <c r="AA56" i="17"/>
  <c r="AD61" i="17"/>
  <c r="AA64" i="17"/>
  <c r="AD72" i="17"/>
  <c r="AD79" i="17"/>
  <c r="AA81" i="17"/>
  <c r="D95" i="17"/>
  <c r="AA117" i="17"/>
  <c r="AD125" i="17"/>
  <c r="AA124" i="17"/>
  <c r="D130" i="17"/>
  <c r="D133" i="17"/>
  <c r="D137" i="17"/>
  <c r="D141" i="17"/>
  <c r="D145" i="17"/>
  <c r="D149" i="17"/>
  <c r="D153" i="17"/>
  <c r="D157" i="17"/>
  <c r="D116" i="17"/>
  <c r="D118" i="17"/>
  <c r="D108" i="17"/>
  <c r="D128" i="17"/>
  <c r="D96" i="17"/>
  <c r="D83" i="17"/>
  <c r="D86" i="17"/>
  <c r="N95" i="17"/>
  <c r="J81" i="17"/>
  <c r="D39" i="17"/>
  <c r="D45" i="17"/>
  <c r="D49" i="17"/>
  <c r="D61" i="17"/>
  <c r="D69" i="17"/>
  <c r="D35" i="17"/>
  <c r="D32" i="17"/>
  <c r="D28" i="17"/>
  <c r="D24" i="17"/>
  <c r="D20" i="17"/>
  <c r="D16" i="17"/>
  <c r="D12" i="17"/>
  <c r="D13" i="17"/>
  <c r="D7" i="17"/>
  <c r="AA9" i="17"/>
  <c r="N13" i="17"/>
  <c r="Z13" i="17"/>
  <c r="AC13" i="17" s="1"/>
  <c r="AA18" i="17"/>
  <c r="AD22" i="17"/>
  <c r="AA22" i="17"/>
  <c r="AD26" i="17"/>
  <c r="AA26" i="17"/>
  <c r="AD30" i="17"/>
  <c r="AA30" i="17"/>
  <c r="J33" i="17"/>
  <c r="D34" i="17"/>
  <c r="AA34" i="17"/>
  <c r="AD37" i="17"/>
  <c r="AA36" i="17"/>
  <c r="J43" i="17"/>
  <c r="Z43" i="17"/>
  <c r="AC43" i="17" s="1"/>
  <c r="D44" i="17"/>
  <c r="Z44" i="17"/>
  <c r="AC44" i="17" s="1"/>
  <c r="AD47" i="17"/>
  <c r="N48" i="17"/>
  <c r="D48" i="17"/>
  <c r="Z69" i="17"/>
  <c r="AC69" i="17" s="1"/>
  <c r="N73" i="17"/>
  <c r="D73" i="17"/>
  <c r="J16" i="17"/>
  <c r="AA17" i="17"/>
  <c r="J28" i="17"/>
  <c r="Z28" i="17"/>
  <c r="AC28" i="17" s="1"/>
  <c r="J31" i="17"/>
  <c r="N79" i="17"/>
  <c r="D79" i="17"/>
  <c r="D8" i="17"/>
  <c r="D9" i="17"/>
  <c r="J11" i="17"/>
  <c r="J12" i="17"/>
  <c r="AA12" i="17"/>
  <c r="D18" i="17"/>
  <c r="AA21" i="17"/>
  <c r="Z22" i="17"/>
  <c r="AC22" i="17" s="1"/>
  <c r="AA23" i="17"/>
  <c r="AA25" i="17"/>
  <c r="AA27" i="17"/>
  <c r="AA29" i="17"/>
  <c r="Z30" i="17"/>
  <c r="AC30" i="17" s="1"/>
  <c r="AD32" i="17"/>
  <c r="AA31" i="17"/>
  <c r="J34" i="17"/>
  <c r="Z34" i="17"/>
  <c r="AC34" i="17" s="1"/>
  <c r="Z36" i="17"/>
  <c r="AC36" i="17" s="1"/>
  <c r="AD38" i="17"/>
  <c r="Z42" i="17"/>
  <c r="AC42" i="17" s="1"/>
  <c r="AD45" i="17"/>
  <c r="AA46" i="17"/>
  <c r="Z46" i="17"/>
  <c r="AC46" i="17" s="1"/>
  <c r="D51" i="17"/>
  <c r="AA55" i="17"/>
  <c r="AA54" i="17"/>
  <c r="AD56" i="17"/>
  <c r="AD60" i="17"/>
  <c r="AD70" i="17"/>
  <c r="AD77" i="17"/>
  <c r="J9" i="17"/>
  <c r="Z9" i="17"/>
  <c r="AC9" i="17" s="1"/>
  <c r="AA19" i="17"/>
  <c r="J29" i="17"/>
  <c r="Z29" i="17"/>
  <c r="AC29" i="17" s="1"/>
  <c r="J30" i="17"/>
  <c r="J32" i="17"/>
  <c r="N32" i="17"/>
  <c r="Z32" i="17"/>
  <c r="AC32" i="17" s="1"/>
  <c r="J35" i="17"/>
  <c r="Z35" i="17"/>
  <c r="AC35" i="17" s="1"/>
  <c r="D38" i="17"/>
  <c r="Z40" i="17"/>
  <c r="AC40" i="17" s="1"/>
  <c r="J41" i="17"/>
  <c r="J42" i="17"/>
  <c r="AA43" i="17"/>
  <c r="AA45" i="17"/>
  <c r="J46" i="17"/>
  <c r="D47" i="17"/>
  <c r="AD49" i="17"/>
  <c r="J50" i="17"/>
  <c r="Z50" i="17"/>
  <c r="AC50" i="17" s="1"/>
  <c r="J51" i="17"/>
  <c r="D52" i="17"/>
  <c r="Z52" i="17"/>
  <c r="AC52" i="17" s="1"/>
  <c r="D59" i="17"/>
  <c r="AA61" i="17"/>
  <c r="AA65" i="17"/>
  <c r="AA72" i="17"/>
  <c r="AD74" i="17"/>
  <c r="J86" i="17"/>
  <c r="Z86" i="17"/>
  <c r="AC86" i="17" s="1"/>
  <c r="Z64" i="17"/>
  <c r="AC64" i="17" s="1"/>
  <c r="D65" i="17"/>
  <c r="Z66" i="17"/>
  <c r="AC66" i="17" s="1"/>
  <c r="J67" i="17"/>
  <c r="AA68" i="17"/>
  <c r="AA73" i="17"/>
  <c r="AA77" i="17"/>
  <c r="AA78" i="17"/>
  <c r="Z84" i="17"/>
  <c r="AC84" i="17" s="1"/>
  <c r="J85" i="17"/>
  <c r="J87" i="17"/>
  <c r="Z87" i="17"/>
  <c r="AC87" i="17" s="1"/>
  <c r="AA89" i="17"/>
  <c r="AA94" i="17"/>
  <c r="AA97" i="17"/>
  <c r="D101" i="17"/>
  <c r="Z102" i="17"/>
  <c r="AC102" i="17" s="1"/>
  <c r="Z106" i="17"/>
  <c r="AC106" i="17" s="1"/>
  <c r="J107" i="17"/>
  <c r="AA113" i="17"/>
  <c r="D121" i="17"/>
  <c r="AA121" i="17"/>
  <c r="D125" i="17"/>
  <c r="D127" i="17"/>
  <c r="Z31" i="17"/>
  <c r="AC31" i="17" s="1"/>
  <c r="D33" i="17"/>
  <c r="J37" i="17"/>
  <c r="J38" i="17"/>
  <c r="Z38" i="17"/>
  <c r="AC38" i="17" s="1"/>
  <c r="J39" i="17"/>
  <c r="Z39" i="17"/>
  <c r="AC39" i="17" s="1"/>
  <c r="AD42" i="17"/>
  <c r="J45" i="17"/>
  <c r="J47" i="17"/>
  <c r="Z47" i="17"/>
  <c r="AC47" i="17" s="1"/>
  <c r="Z48" i="17"/>
  <c r="AC48" i="17" s="1"/>
  <c r="J49" i="17"/>
  <c r="D55" i="17"/>
  <c r="D57" i="17"/>
  <c r="AA57" i="17"/>
  <c r="D58" i="17"/>
  <c r="Z65" i="17"/>
  <c r="AC65" i="17" s="1"/>
  <c r="AD68" i="17"/>
  <c r="AA67" i="17"/>
  <c r="D68" i="17"/>
  <c r="D70" i="17"/>
  <c r="AA76" i="17"/>
  <c r="D74" i="17"/>
  <c r="AA79" i="17"/>
  <c r="AA83" i="17"/>
  <c r="D81" i="17"/>
  <c r="AA85" i="17"/>
  <c r="AD87" i="17"/>
  <c r="AA86" i="17"/>
  <c r="AD89" i="17"/>
  <c r="AA88" i="17"/>
  <c r="J91" i="17"/>
  <c r="D92" i="17"/>
  <c r="Z92" i="17"/>
  <c r="AC92" i="17" s="1"/>
  <c r="AD97" i="17"/>
  <c r="AA96" i="17"/>
  <c r="D105" i="17"/>
  <c r="AA110" i="17"/>
  <c r="D111" i="17"/>
  <c r="AA118" i="17"/>
  <c r="D119" i="17"/>
  <c r="AA122" i="17"/>
  <c r="D123" i="17"/>
  <c r="D131" i="17"/>
  <c r="AA60" i="17"/>
  <c r="AA63" i="17"/>
  <c r="AD65" i="17"/>
  <c r="D67" i="17"/>
  <c r="D72" i="17"/>
  <c r="AA75" i="17"/>
  <c r="D76" i="17"/>
  <c r="D80" i="17"/>
  <c r="D85" i="17"/>
  <c r="J89" i="17"/>
  <c r="AD91" i="17"/>
  <c r="AD94" i="17"/>
  <c r="AA93" i="17"/>
  <c r="AA99" i="17"/>
  <c r="AD101" i="17"/>
  <c r="AA100" i="17"/>
  <c r="AA102" i="17"/>
  <c r="AD104" i="17"/>
  <c r="AA103" i="17"/>
  <c r="J105" i="17"/>
  <c r="AA111" i="17"/>
  <c r="D115" i="17"/>
  <c r="AA116" i="17"/>
  <c r="AA119" i="17"/>
  <c r="AA123" i="17"/>
  <c r="D126" i="17"/>
  <c r="D129" i="17"/>
  <c r="D136" i="17"/>
  <c r="D140" i="17"/>
  <c r="D144" i="17"/>
  <c r="D148" i="17"/>
  <c r="D152" i="17"/>
  <c r="D156" i="17"/>
  <c r="Z88" i="17"/>
  <c r="AC88" i="17" s="1"/>
  <c r="AA105" i="17"/>
  <c r="Z108" i="17"/>
  <c r="AC108" i="17" s="1"/>
  <c r="J109" i="17"/>
  <c r="AA10" i="17"/>
  <c r="Z12" i="17"/>
  <c r="AC12" i="17" s="1"/>
  <c r="J13" i="17"/>
  <c r="Z14" i="17"/>
  <c r="AC14" i="17" s="1"/>
  <c r="J15" i="17"/>
  <c r="Z23" i="17"/>
  <c r="AC23" i="17" s="1"/>
  <c r="Z27" i="17"/>
  <c r="AC27" i="17" s="1"/>
  <c r="J10" i="17"/>
  <c r="AD11" i="17"/>
  <c r="AD10" i="17"/>
  <c r="AA8" i="17"/>
  <c r="D10" i="17"/>
  <c r="AA11" i="17"/>
  <c r="Z15" i="17"/>
  <c r="AC15" i="17" s="1"/>
  <c r="Z16" i="17"/>
  <c r="AC16" i="17" s="1"/>
  <c r="Z19" i="17"/>
  <c r="AC19" i="17" s="1"/>
  <c r="J23" i="17"/>
  <c r="J24" i="17"/>
  <c r="Z24" i="17"/>
  <c r="AC24" i="17" s="1"/>
  <c r="J27" i="17"/>
  <c r="Z10" i="17"/>
  <c r="AC10" i="17" s="1"/>
  <c r="N15" i="17"/>
  <c r="D15" i="17"/>
  <c r="Z18" i="17"/>
  <c r="AC18" i="17" s="1"/>
  <c r="J19" i="17"/>
  <c r="J20" i="17"/>
  <c r="Z20" i="17"/>
  <c r="AC20" i="17" s="1"/>
  <c r="Z26" i="17"/>
  <c r="AC26" i="17" s="1"/>
  <c r="AA7" i="17"/>
  <c r="N11" i="17"/>
  <c r="D11" i="17"/>
  <c r="Z11" i="17"/>
  <c r="AC11" i="17" s="1"/>
  <c r="J14" i="17"/>
  <c r="AA15" i="17"/>
  <c r="J17" i="17"/>
  <c r="Z17" i="17"/>
  <c r="AC17" i="17" s="1"/>
  <c r="J18" i="17"/>
  <c r="J21" i="17"/>
  <c r="Z21" i="17"/>
  <c r="AC21" i="17" s="1"/>
  <c r="J22" i="17"/>
  <c r="J25" i="17"/>
  <c r="Z25" i="17"/>
  <c r="AC25" i="17" s="1"/>
  <c r="J26" i="17"/>
  <c r="D14" i="17"/>
  <c r="AD15" i="17"/>
  <c r="D19" i="17"/>
  <c r="N22" i="17"/>
  <c r="D23" i="17"/>
  <c r="AD23" i="17"/>
  <c r="N26" i="17"/>
  <c r="D27" i="17"/>
  <c r="AD27" i="17"/>
  <c r="N30" i="17"/>
  <c r="D31" i="17"/>
  <c r="AD31" i="17"/>
  <c r="N33" i="17"/>
  <c r="J36" i="17"/>
  <c r="D37" i="17"/>
  <c r="Z37" i="17"/>
  <c r="AC37" i="17" s="1"/>
  <c r="D40" i="17"/>
  <c r="AD40" i="17"/>
  <c r="AA44" i="17"/>
  <c r="D46" i="17"/>
  <c r="N49" i="17"/>
  <c r="J53" i="17"/>
  <c r="J56" i="17"/>
  <c r="Z58" i="17"/>
  <c r="AC58" i="17" s="1"/>
  <c r="J59" i="17"/>
  <c r="J60" i="17"/>
  <c r="J61" i="17"/>
  <c r="Z61" i="17"/>
  <c r="AC61" i="17" s="1"/>
  <c r="J65" i="17"/>
  <c r="J40" i="17"/>
  <c r="D41" i="17"/>
  <c r="Z41" i="17"/>
  <c r="AC41" i="17" s="1"/>
  <c r="AA41" i="17"/>
  <c r="AA47" i="17"/>
  <c r="AA48" i="17"/>
  <c r="AA50" i="17"/>
  <c r="J52" i="17"/>
  <c r="Z54" i="17"/>
  <c r="AC54" i="17" s="1"/>
  <c r="J55" i="17"/>
  <c r="J57" i="17"/>
  <c r="Z57" i="17"/>
  <c r="AC57" i="17" s="1"/>
  <c r="AA20" i="17"/>
  <c r="J44" i="17"/>
  <c r="Z45" i="17"/>
  <c r="AC45" i="17" s="1"/>
  <c r="Z51" i="17"/>
  <c r="AC51" i="17" s="1"/>
  <c r="J54" i="17"/>
  <c r="J68" i="17"/>
  <c r="AD33" i="17"/>
  <c r="Z33" i="17"/>
  <c r="AC33" i="17" s="1"/>
  <c r="D36" i="17"/>
  <c r="AD36" i="17"/>
  <c r="AA39" i="17"/>
  <c r="AA40" i="17"/>
  <c r="D42" i="17"/>
  <c r="N45" i="17"/>
  <c r="J48" i="17"/>
  <c r="Z49" i="17"/>
  <c r="AC49" i="17" s="1"/>
  <c r="Z53" i="17"/>
  <c r="AC53" i="17" s="1"/>
  <c r="Z56" i="17"/>
  <c r="AC56" i="17" s="1"/>
  <c r="Z60" i="17"/>
  <c r="AC60" i="17" s="1"/>
  <c r="Z62" i="17"/>
  <c r="AC62" i="17" s="1"/>
  <c r="J63" i="17"/>
  <c r="J64" i="17"/>
  <c r="D53" i="17"/>
  <c r="D56" i="17"/>
  <c r="N59" i="17"/>
  <c r="J62" i="17"/>
  <c r="D63" i="17"/>
  <c r="Z63" i="17"/>
  <c r="AC63" i="17" s="1"/>
  <c r="D66" i="17"/>
  <c r="AA69" i="17"/>
  <c r="AD66" i="17"/>
  <c r="Z68" i="17"/>
  <c r="AC68" i="17" s="1"/>
  <c r="AA70" i="17"/>
  <c r="Z74" i="17"/>
  <c r="AC74" i="17" s="1"/>
  <c r="J75" i="17"/>
  <c r="J77" i="17"/>
  <c r="Z77" i="17"/>
  <c r="AC77" i="17" s="1"/>
  <c r="J78" i="17"/>
  <c r="AA53" i="17"/>
  <c r="D54" i="17"/>
  <c r="AA58" i="17"/>
  <c r="D60" i="17"/>
  <c r="J66" i="17"/>
  <c r="Z67" i="17"/>
  <c r="AC67" i="17" s="1"/>
  <c r="J70" i="17"/>
  <c r="N71" i="17"/>
  <c r="D71" i="17"/>
  <c r="AA71" i="17"/>
  <c r="J73" i="17"/>
  <c r="Z73" i="17"/>
  <c r="AC73" i="17" s="1"/>
  <c r="J74" i="17"/>
  <c r="J79" i="17"/>
  <c r="Z79" i="17"/>
  <c r="AC79" i="17" s="1"/>
  <c r="Z80" i="17"/>
  <c r="AC80" i="17" s="1"/>
  <c r="Z82" i="17"/>
  <c r="AC82" i="17" s="1"/>
  <c r="Z55" i="17"/>
  <c r="AC55" i="17" s="1"/>
  <c r="AD58" i="17"/>
  <c r="AA62" i="17"/>
  <c r="N67" i="17"/>
  <c r="N68" i="17"/>
  <c r="J69" i="17"/>
  <c r="Z70" i="17"/>
  <c r="AC70" i="17" s="1"/>
  <c r="J82" i="17"/>
  <c r="J58" i="17"/>
  <c r="Z59" i="17"/>
  <c r="AC59" i="17" s="1"/>
  <c r="AA66" i="17"/>
  <c r="J71" i="17"/>
  <c r="Z71" i="17"/>
  <c r="AC71" i="17" s="1"/>
  <c r="J72" i="17"/>
  <c r="Z72" i="17"/>
  <c r="AC72" i="17" s="1"/>
  <c r="Z75" i="17"/>
  <c r="AC75" i="17" s="1"/>
  <c r="J76" i="17"/>
  <c r="Z76" i="17"/>
  <c r="AC76" i="17" s="1"/>
  <c r="Z78" i="17"/>
  <c r="AC78" i="17" s="1"/>
  <c r="J83" i="17"/>
  <c r="Z83" i="17"/>
  <c r="AC83" i="17" s="1"/>
  <c r="D78" i="17"/>
  <c r="N81" i="17"/>
  <c r="AA82" i="17"/>
  <c r="J84" i="17"/>
  <c r="Z85" i="17"/>
  <c r="AC85" i="17" s="1"/>
  <c r="D88" i="17"/>
  <c r="AD88" i="17"/>
  <c r="N90" i="17"/>
  <c r="D90" i="17"/>
  <c r="Z91" i="17"/>
  <c r="AC91" i="17" s="1"/>
  <c r="N94" i="17"/>
  <c r="D94" i="17"/>
  <c r="J98" i="17"/>
  <c r="J101" i="17"/>
  <c r="Z101" i="17"/>
  <c r="AC101" i="17" s="1"/>
  <c r="D75" i="17"/>
  <c r="AA80" i="17"/>
  <c r="D82" i="17"/>
  <c r="N85" i="17"/>
  <c r="J88" i="17"/>
  <c r="D89" i="17"/>
  <c r="Z89" i="17"/>
  <c r="AC89" i="17" s="1"/>
  <c r="AA90" i="17"/>
  <c r="J93" i="17"/>
  <c r="Z94" i="17"/>
  <c r="AC94" i="17" s="1"/>
  <c r="Z97" i="17"/>
  <c r="AC97" i="17" s="1"/>
  <c r="Z104" i="17"/>
  <c r="AC104" i="17" s="1"/>
  <c r="AA84" i="17"/>
  <c r="J90" i="17"/>
  <c r="Z93" i="17"/>
  <c r="AC93" i="17" s="1"/>
  <c r="J94" i="17"/>
  <c r="J95" i="17"/>
  <c r="Z95" i="17"/>
  <c r="AC95" i="17" s="1"/>
  <c r="Z96" i="17"/>
  <c r="AC96" i="17" s="1"/>
  <c r="J97" i="17"/>
  <c r="J80" i="17"/>
  <c r="Z81" i="17"/>
  <c r="AC81" i="17" s="1"/>
  <c r="Z90" i="17"/>
  <c r="AC90" i="17" s="1"/>
  <c r="J92" i="17"/>
  <c r="J96" i="17"/>
  <c r="Z98" i="17"/>
  <c r="AC98" i="17" s="1"/>
  <c r="J99" i="17"/>
  <c r="J100" i="17"/>
  <c r="Z100" i="17"/>
  <c r="AC100" i="17" s="1"/>
  <c r="J103" i="17"/>
  <c r="Z109" i="17"/>
  <c r="AC109" i="17" s="1"/>
  <c r="J110" i="17"/>
  <c r="AD111" i="17"/>
  <c r="AD110" i="17"/>
  <c r="Z112" i="17"/>
  <c r="AC112" i="17" s="1"/>
  <c r="J113" i="17"/>
  <c r="D93" i="17"/>
  <c r="D97" i="17"/>
  <c r="D99" i="17"/>
  <c r="Z99" i="17"/>
  <c r="AC99" i="17" s="1"/>
  <c r="D102" i="17"/>
  <c r="AD102" i="17"/>
  <c r="D106" i="17"/>
  <c r="Z107" i="17"/>
  <c r="AC107" i="17" s="1"/>
  <c r="AA107" i="17"/>
  <c r="J108" i="17"/>
  <c r="AA108" i="17"/>
  <c r="AD108" i="17"/>
  <c r="D98" i="17"/>
  <c r="J102" i="17"/>
  <c r="D103" i="17"/>
  <c r="Z103" i="17"/>
  <c r="AC103" i="17" s="1"/>
  <c r="D104" i="17"/>
  <c r="Z105" i="17"/>
  <c r="AC105" i="17" s="1"/>
  <c r="J106" i="17"/>
  <c r="AA106" i="17"/>
  <c r="AD106" i="17"/>
  <c r="Z110" i="17"/>
  <c r="AC110" i="17" s="1"/>
  <c r="J111" i="17"/>
  <c r="Z111" i="17"/>
  <c r="AC111" i="17" s="1"/>
  <c r="AA98" i="17"/>
  <c r="J104" i="17"/>
  <c r="AA104" i="17"/>
  <c r="D107" i="17"/>
  <c r="Z114" i="17"/>
  <c r="AC114" i="17" s="1"/>
  <c r="J115" i="17"/>
  <c r="Z116" i="17"/>
  <c r="AC116" i="17" s="1"/>
  <c r="Z115" i="17"/>
  <c r="AC115" i="17" s="1"/>
  <c r="J116" i="17"/>
  <c r="AD116" i="17"/>
  <c r="Z120" i="17"/>
  <c r="AC120" i="17" s="1"/>
  <c r="J121" i="17"/>
  <c r="Z121" i="17"/>
  <c r="AC121" i="17" s="1"/>
  <c r="Z124" i="17"/>
  <c r="AC124" i="17" s="1"/>
  <c r="J125" i="17"/>
  <c r="Z125" i="17"/>
  <c r="AC125" i="17" s="1"/>
  <c r="D112" i="17"/>
  <c r="Z113" i="17"/>
  <c r="AC113" i="17" s="1"/>
  <c r="J114" i="17"/>
  <c r="AA114" i="17"/>
  <c r="AD114" i="17"/>
  <c r="J120" i="17"/>
  <c r="J124" i="17"/>
  <c r="J112" i="17"/>
  <c r="AA112" i="17"/>
  <c r="AD112" i="17"/>
  <c r="Z118" i="17"/>
  <c r="AC118" i="17" s="1"/>
  <c r="J119" i="17"/>
  <c r="Z119" i="17"/>
  <c r="AC119" i="17" s="1"/>
  <c r="Z122" i="17"/>
  <c r="AC122" i="17" s="1"/>
  <c r="J123" i="17"/>
  <c r="Z123" i="17"/>
  <c r="AC123" i="17" s="1"/>
  <c r="D113" i="17"/>
  <c r="J117" i="17"/>
  <c r="Z117" i="17"/>
  <c r="AC117" i="17" s="1"/>
  <c r="J118" i="17"/>
  <c r="J122" i="17"/>
  <c r="AD118" i="17"/>
  <c r="D122" i="17"/>
  <c r="AD122" i="17"/>
  <c r="AA125" i="17"/>
  <c r="D120" i="17"/>
  <c r="AD120" i="17"/>
  <c r="D124" i="17"/>
  <c r="AD124" i="17"/>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53" i="16"/>
  <c r="H154" i="16"/>
  <c r="H155" i="16"/>
  <c r="H156" i="16"/>
  <c r="H157" i="16"/>
  <c r="H158" i="16"/>
  <c r="H159" i="16"/>
  <c r="H160" i="16"/>
  <c r="H161" i="16"/>
  <c r="H162" i="16"/>
  <c r="H163" i="16"/>
  <c r="H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2" i="16"/>
  <c r="K44" i="17" l="1"/>
  <c r="K79" i="17"/>
  <c r="K9" i="17"/>
  <c r="K66" i="17"/>
  <c r="K69" i="17"/>
  <c r="K49" i="17"/>
  <c r="K47" i="17"/>
  <c r="K91" i="17"/>
  <c r="K65" i="17"/>
  <c r="K59" i="17"/>
  <c r="K39" i="17"/>
  <c r="K36" i="17"/>
  <c r="K90" i="17"/>
  <c r="K64" i="17"/>
  <c r="K87" i="17"/>
  <c r="K80" i="17"/>
  <c r="K95" i="17"/>
  <c r="K19" i="17"/>
  <c r="K14" i="17"/>
  <c r="K102" i="17"/>
  <c r="K117" i="17"/>
  <c r="K113" i="17"/>
  <c r="K61" i="17"/>
  <c r="K29" i="17"/>
  <c r="K27" i="17"/>
  <c r="K24" i="17"/>
  <c r="K115" i="17"/>
  <c r="K107" i="17"/>
  <c r="K109" i="17"/>
  <c r="K98" i="17"/>
  <c r="K111" i="17"/>
  <c r="K93" i="17"/>
  <c r="K96" i="17"/>
  <c r="K88" i="17"/>
  <c r="K81" i="17"/>
  <c r="K52" i="17"/>
  <c r="K60" i="17"/>
  <c r="K51" i="17"/>
  <c r="K67" i="17"/>
  <c r="K56" i="17"/>
  <c r="K54" i="17"/>
  <c r="K16" i="17"/>
  <c r="K25" i="17"/>
  <c r="K22" i="17"/>
  <c r="K12" i="17"/>
  <c r="K11" i="17"/>
  <c r="K10" i="17"/>
  <c r="K124" i="17"/>
  <c r="K114" i="17"/>
  <c r="K119" i="17"/>
  <c r="K118" i="17"/>
  <c r="K120" i="17"/>
  <c r="K108" i="17"/>
  <c r="K99" i="17"/>
  <c r="K100" i="17"/>
  <c r="K112" i="17"/>
  <c r="K104" i="17"/>
  <c r="K83" i="17"/>
  <c r="K76" i="17"/>
  <c r="K85" i="17"/>
  <c r="K74" i="17"/>
  <c r="K78" i="17"/>
  <c r="K72" i="17"/>
  <c r="K71" i="17"/>
  <c r="K75" i="17"/>
  <c r="K63" i="17"/>
  <c r="K37" i="17"/>
  <c r="K62" i="17"/>
  <c r="K35" i="17"/>
  <c r="K58" i="17"/>
  <c r="K48" i="17"/>
  <c r="K8" i="17"/>
  <c r="K45" i="17"/>
  <c r="K23" i="17"/>
  <c r="K18" i="17"/>
  <c r="K41" i="17"/>
  <c r="K116" i="17"/>
  <c r="K106" i="17"/>
  <c r="K105" i="17"/>
  <c r="K110" i="17"/>
  <c r="K103" i="17"/>
  <c r="K97" i="17"/>
  <c r="K73" i="17"/>
  <c r="K89" i="17"/>
  <c r="K84" i="17"/>
  <c r="K77" i="17"/>
  <c r="K86" i="17"/>
  <c r="K82" i="17"/>
  <c r="K55" i="17"/>
  <c r="K53" i="17"/>
  <c r="K43" i="17"/>
  <c r="K38" i="17"/>
  <c r="K34" i="17"/>
  <c r="K32" i="17"/>
  <c r="K33" i="17"/>
  <c r="K15" i="17"/>
  <c r="K40" i="17"/>
  <c r="K50" i="17"/>
  <c r="K46" i="17"/>
  <c r="K20" i="17"/>
  <c r="K13" i="17"/>
  <c r="K30" i="17"/>
  <c r="K21" i="17"/>
  <c r="K17" i="17"/>
  <c r="K125" i="17"/>
  <c r="K122" i="17"/>
  <c r="K121" i="17"/>
  <c r="K123" i="17"/>
  <c r="K94" i="17"/>
  <c r="K101" i="17"/>
  <c r="K92" i="17"/>
  <c r="K70" i="17"/>
  <c r="K57" i="17"/>
  <c r="K68" i="17"/>
  <c r="K42" i="17"/>
  <c r="K28" i="17"/>
  <c r="K31" i="17"/>
  <c r="K26" i="17"/>
  <c r="K7" i="17"/>
  <c r="L89" i="16"/>
  <c r="J22" i="16"/>
  <c r="I104" i="16"/>
  <c r="K97" i="16"/>
  <c r="K94" i="16"/>
  <c r="K92" i="16"/>
  <c r="K60" i="16"/>
  <c r="K56" i="16"/>
  <c r="K44" i="16"/>
  <c r="L32" i="16"/>
  <c r="I19" i="16"/>
  <c r="L36" i="16"/>
  <c r="K27" i="16"/>
  <c r="J14" i="16"/>
  <c r="J28" i="16"/>
  <c r="K52" i="16"/>
  <c r="L38" i="16"/>
  <c r="L34" i="16"/>
  <c r="K48" i="16"/>
  <c r="K17" i="16"/>
  <c r="K42" i="16"/>
  <c r="K98" i="16"/>
  <c r="I13" i="16"/>
  <c r="I15" i="16"/>
  <c r="J20" i="16"/>
  <c r="K40" i="16"/>
  <c r="K45" i="16"/>
  <c r="K47" i="16"/>
  <c r="K49" i="16"/>
  <c r="K51" i="16"/>
  <c r="K53" i="16"/>
  <c r="K55" i="16"/>
  <c r="K57" i="16"/>
  <c r="K59" i="16"/>
  <c r="L87" i="16"/>
  <c r="K96" i="16"/>
  <c r="K100" i="16"/>
  <c r="K102" i="16"/>
  <c r="K90" i="16"/>
  <c r="K93" i="16"/>
  <c r="I103" i="16"/>
  <c r="K46" i="16"/>
  <c r="K50" i="16"/>
  <c r="K54" i="16"/>
  <c r="K58" i="16"/>
  <c r="K101" i="16"/>
  <c r="K99" i="16"/>
  <c r="K95" i="16"/>
  <c r="K91" i="16"/>
  <c r="L85" i="16"/>
  <c r="K12" i="16"/>
  <c r="I12" i="16"/>
  <c r="K13" i="16"/>
  <c r="K16" i="16"/>
  <c r="I16" i="16"/>
  <c r="K18" i="16"/>
  <c r="I18" i="16"/>
  <c r="K19" i="16"/>
  <c r="L21" i="16"/>
  <c r="J21" i="16"/>
  <c r="K21" i="16"/>
  <c r="K24" i="16"/>
  <c r="I24" i="16"/>
  <c r="K26" i="16"/>
  <c r="I26" i="16"/>
  <c r="L14" i="16"/>
  <c r="I17" i="16"/>
  <c r="L20" i="16"/>
  <c r="J12" i="16"/>
  <c r="J16" i="16"/>
  <c r="J18" i="16"/>
  <c r="J24" i="16"/>
  <c r="J26" i="16"/>
  <c r="L13" i="16"/>
  <c r="J13" i="16"/>
  <c r="K15" i="16"/>
  <c r="L23" i="16"/>
  <c r="J23" i="16"/>
  <c r="K29" i="16"/>
  <c r="I29" i="16"/>
  <c r="L29" i="16"/>
  <c r="J29" i="16"/>
  <c r="K31" i="16"/>
  <c r="I31" i="16"/>
  <c r="L31" i="16"/>
  <c r="J31" i="16"/>
  <c r="K33" i="16"/>
  <c r="I33" i="16"/>
  <c r="L33" i="16"/>
  <c r="J33" i="16"/>
  <c r="K35" i="16"/>
  <c r="I35" i="16"/>
  <c r="L35" i="16"/>
  <c r="J35" i="16"/>
  <c r="K37" i="16"/>
  <c r="I37" i="16"/>
  <c r="L37" i="16"/>
  <c r="J37" i="16"/>
  <c r="K39" i="16"/>
  <c r="I39" i="16"/>
  <c r="L39" i="16"/>
  <c r="J39" i="16"/>
  <c r="K41" i="16"/>
  <c r="I41" i="16"/>
  <c r="L40" i="16"/>
  <c r="J40" i="16"/>
  <c r="L41" i="16"/>
  <c r="J41" i="16"/>
  <c r="K43" i="16"/>
  <c r="I43" i="16"/>
  <c r="L42" i="16"/>
  <c r="J42" i="16"/>
  <c r="L43" i="16"/>
  <c r="J43" i="16"/>
  <c r="K14" i="16"/>
  <c r="I14" i="16"/>
  <c r="L17" i="16"/>
  <c r="J17" i="16"/>
  <c r="L19" i="16"/>
  <c r="J19" i="16"/>
  <c r="K20" i="16"/>
  <c r="I20" i="16"/>
  <c r="K22" i="16"/>
  <c r="I22" i="16"/>
  <c r="K23" i="16"/>
  <c r="L25" i="16"/>
  <c r="J25" i="16"/>
  <c r="K25" i="16"/>
  <c r="L27" i="16"/>
  <c r="J27" i="16"/>
  <c r="L28" i="16"/>
  <c r="K28" i="16"/>
  <c r="I28" i="16"/>
  <c r="L15" i="16"/>
  <c r="J15" i="16"/>
  <c r="L12" i="16"/>
  <c r="L16" i="16"/>
  <c r="L18" i="16"/>
  <c r="I21" i="16"/>
  <c r="L22" i="16"/>
  <c r="I23" i="16"/>
  <c r="L24" i="16"/>
  <c r="I25" i="16"/>
  <c r="L26" i="16"/>
  <c r="I27" i="16"/>
  <c r="L30" i="16"/>
  <c r="J30" i="16"/>
  <c r="K30" i="16"/>
  <c r="I30" i="16"/>
  <c r="I32" i="16"/>
  <c r="K32" i="16"/>
  <c r="I34" i="16"/>
  <c r="K34" i="16"/>
  <c r="I36" i="16"/>
  <c r="K36" i="16"/>
  <c r="I38" i="16"/>
  <c r="K38" i="16"/>
  <c r="I40" i="16"/>
  <c r="I42" i="16"/>
  <c r="I44" i="16"/>
  <c r="J45" i="16"/>
  <c r="L45" i="16"/>
  <c r="I46" i="16"/>
  <c r="J47" i="16"/>
  <c r="L47" i="16"/>
  <c r="I48" i="16"/>
  <c r="J49" i="16"/>
  <c r="L49" i="16"/>
  <c r="I50" i="16"/>
  <c r="J51" i="16"/>
  <c r="L51" i="16"/>
  <c r="I52" i="16"/>
  <c r="J53" i="16"/>
  <c r="L53" i="16"/>
  <c r="I54" i="16"/>
  <c r="J55" i="16"/>
  <c r="L55" i="16"/>
  <c r="I56" i="16"/>
  <c r="J57" i="16"/>
  <c r="L57" i="16"/>
  <c r="I58" i="16"/>
  <c r="J59" i="16"/>
  <c r="L59" i="16"/>
  <c r="I60" i="16"/>
  <c r="K61" i="16"/>
  <c r="I61" i="16"/>
  <c r="L62" i="16"/>
  <c r="J62" i="16"/>
  <c r="K62" i="16"/>
  <c r="K63" i="16"/>
  <c r="I63" i="16"/>
  <c r="L64" i="16"/>
  <c r="J64" i="16"/>
  <c r="K64" i="16"/>
  <c r="K65" i="16"/>
  <c r="I65" i="16"/>
  <c r="L66" i="16"/>
  <c r="J66" i="16"/>
  <c r="K66" i="16"/>
  <c r="K67" i="16"/>
  <c r="I67" i="16"/>
  <c r="L68" i="16"/>
  <c r="J68" i="16"/>
  <c r="K68" i="16"/>
  <c r="K69" i="16"/>
  <c r="I69" i="16"/>
  <c r="L70" i="16"/>
  <c r="J70" i="16"/>
  <c r="K70" i="16"/>
  <c r="K71" i="16"/>
  <c r="I71" i="16"/>
  <c r="L72" i="16"/>
  <c r="J72" i="16"/>
  <c r="K72" i="16"/>
  <c r="K73" i="16"/>
  <c r="I73" i="16"/>
  <c r="L74" i="16"/>
  <c r="J74" i="16"/>
  <c r="K74" i="16"/>
  <c r="K75" i="16"/>
  <c r="I75" i="16"/>
  <c r="L76" i="16"/>
  <c r="J76" i="16"/>
  <c r="K76" i="16"/>
  <c r="K77" i="16"/>
  <c r="I77" i="16"/>
  <c r="L78" i="16"/>
  <c r="J78" i="16"/>
  <c r="K78" i="16"/>
  <c r="K79" i="16"/>
  <c r="I79" i="16"/>
  <c r="L80" i="16"/>
  <c r="J80" i="16"/>
  <c r="K80" i="16"/>
  <c r="L81" i="16"/>
  <c r="J81" i="16"/>
  <c r="K81" i="16"/>
  <c r="I81" i="16"/>
  <c r="L83" i="16"/>
  <c r="J83" i="16"/>
  <c r="K83" i="16"/>
  <c r="I83" i="16"/>
  <c r="J32" i="16"/>
  <c r="J34" i="16"/>
  <c r="J36" i="16"/>
  <c r="J38" i="16"/>
  <c r="J44" i="16"/>
  <c r="L44" i="16"/>
  <c r="I45" i="16"/>
  <c r="J46" i="16"/>
  <c r="L46" i="16"/>
  <c r="I47" i="16"/>
  <c r="J48" i="16"/>
  <c r="L48" i="16"/>
  <c r="I49" i="16"/>
  <c r="J50" i="16"/>
  <c r="L50" i="16"/>
  <c r="I51" i="16"/>
  <c r="J52" i="16"/>
  <c r="L52" i="16"/>
  <c r="I53" i="16"/>
  <c r="J54" i="16"/>
  <c r="L54" i="16"/>
  <c r="I55" i="16"/>
  <c r="J56" i="16"/>
  <c r="L56" i="16"/>
  <c r="I57" i="16"/>
  <c r="J58" i="16"/>
  <c r="L58" i="16"/>
  <c r="I59" i="16"/>
  <c r="J60" i="16"/>
  <c r="L60" i="16"/>
  <c r="L61" i="16"/>
  <c r="I62" i="16"/>
  <c r="L63" i="16"/>
  <c r="I64" i="16"/>
  <c r="L65" i="16"/>
  <c r="I66" i="16"/>
  <c r="L67" i="16"/>
  <c r="I68" i="16"/>
  <c r="L69" i="16"/>
  <c r="I70" i="16"/>
  <c r="L71" i="16"/>
  <c r="I72" i="16"/>
  <c r="L73" i="16"/>
  <c r="I74" i="16"/>
  <c r="L75" i="16"/>
  <c r="I76" i="16"/>
  <c r="L77" i="16"/>
  <c r="I78" i="16"/>
  <c r="L79" i="16"/>
  <c r="I80" i="16"/>
  <c r="J61" i="16"/>
  <c r="J63" i="16"/>
  <c r="J65" i="16"/>
  <c r="J67" i="16"/>
  <c r="J69" i="16"/>
  <c r="J71" i="16"/>
  <c r="J73" i="16"/>
  <c r="J75" i="16"/>
  <c r="J77" i="16"/>
  <c r="J79" i="16"/>
  <c r="K82" i="16"/>
  <c r="I82" i="16"/>
  <c r="L82" i="16"/>
  <c r="J82" i="16"/>
  <c r="K84" i="16"/>
  <c r="I84" i="16"/>
  <c r="L84" i="16"/>
  <c r="J84" i="16"/>
  <c r="K86" i="16"/>
  <c r="I86" i="16"/>
  <c r="L86" i="16"/>
  <c r="J86" i="16"/>
  <c r="K88" i="16"/>
  <c r="I88" i="16"/>
  <c r="L88" i="16"/>
  <c r="J88" i="16"/>
  <c r="I85" i="16"/>
  <c r="K85" i="16"/>
  <c r="I87" i="16"/>
  <c r="K87" i="16"/>
  <c r="I89" i="16"/>
  <c r="K89" i="16"/>
  <c r="J90" i="16"/>
  <c r="L90" i="16"/>
  <c r="I91" i="16"/>
  <c r="J92" i="16"/>
  <c r="L92" i="16"/>
  <c r="I93" i="16"/>
  <c r="J94" i="16"/>
  <c r="L94" i="16"/>
  <c r="I95" i="16"/>
  <c r="J96" i="16"/>
  <c r="L96" i="16"/>
  <c r="I97" i="16"/>
  <c r="J98" i="16"/>
  <c r="L98" i="16"/>
  <c r="I99" i="16"/>
  <c r="J100" i="16"/>
  <c r="L100" i="16"/>
  <c r="I101" i="16"/>
  <c r="J102" i="16"/>
  <c r="J103" i="16"/>
  <c r="J85" i="16"/>
  <c r="J87" i="16"/>
  <c r="J89" i="16"/>
  <c r="I90" i="16"/>
  <c r="J91" i="16"/>
  <c r="L91" i="16"/>
  <c r="I92" i="16"/>
  <c r="J93" i="16"/>
  <c r="L93" i="16"/>
  <c r="I94" i="16"/>
  <c r="J95" i="16"/>
  <c r="L95" i="16"/>
  <c r="I96" i="16"/>
  <c r="J97" i="16"/>
  <c r="L97" i="16"/>
  <c r="I98" i="16"/>
  <c r="J99" i="16"/>
  <c r="L99" i="16"/>
  <c r="I100" i="16"/>
  <c r="J101" i="16"/>
  <c r="L101" i="16"/>
  <c r="I102" i="16"/>
  <c r="I5" i="16" l="1"/>
  <c r="L6" i="16"/>
  <c r="L5" i="16"/>
  <c r="J6" i="16"/>
  <c r="J5" i="16"/>
  <c r="I6" i="16"/>
  <c r="K5" i="16"/>
  <c r="K6" i="16"/>
  <c r="I8" i="16" l="1"/>
  <c r="AE7" i="17" s="1"/>
  <c r="K8" i="16"/>
  <c r="L8" i="16"/>
  <c r="J8" i="16"/>
  <c r="P5" i="9"/>
  <c r="Q5" i="9" s="1"/>
  <c r="P6" i="9"/>
  <c r="Q6" i="9"/>
  <c r="P7" i="9"/>
  <c r="Q7" i="9" s="1"/>
  <c r="P8" i="9"/>
  <c r="Q8" i="9" s="1"/>
  <c r="P9" i="9"/>
  <c r="Q9" i="9" s="1"/>
  <c r="P10" i="9"/>
  <c r="Q10" i="9"/>
  <c r="P11" i="9"/>
  <c r="Q11" i="9" s="1"/>
  <c r="P12" i="9"/>
  <c r="Q12" i="9" s="1"/>
  <c r="P13" i="9"/>
  <c r="Q13" i="9" s="1"/>
  <c r="P14" i="9"/>
  <c r="Q14" i="9"/>
  <c r="P15" i="9"/>
  <c r="Q15" i="9" s="1"/>
  <c r="P16" i="9"/>
  <c r="Q16" i="9" s="1"/>
  <c r="P17" i="9"/>
  <c r="Q17" i="9" s="1"/>
  <c r="P18" i="9"/>
  <c r="Q18" i="9"/>
  <c r="P19" i="9"/>
  <c r="Q19" i="9" s="1"/>
  <c r="P20" i="9"/>
  <c r="Q20" i="9" s="1"/>
  <c r="P21" i="9"/>
  <c r="Q21" i="9" s="1"/>
  <c r="P22" i="9"/>
  <c r="Q22" i="9"/>
  <c r="P23" i="9"/>
  <c r="Q23" i="9" s="1"/>
  <c r="P24" i="9"/>
  <c r="Q24" i="9" s="1"/>
  <c r="P25" i="9"/>
  <c r="Q25" i="9" s="1"/>
  <c r="P26" i="9"/>
  <c r="Q26" i="9"/>
  <c r="P27" i="9"/>
  <c r="Q27" i="9" s="1"/>
  <c r="P28" i="9"/>
  <c r="Q28" i="9" s="1"/>
  <c r="P29" i="9"/>
  <c r="Q29" i="9" s="1"/>
  <c r="P30" i="9"/>
  <c r="Q30" i="9" s="1"/>
  <c r="P31" i="9"/>
  <c r="Q31" i="9" s="1"/>
  <c r="P32" i="9"/>
  <c r="Q32" i="9" s="1"/>
  <c r="P33" i="9"/>
  <c r="Q33" i="9" s="1"/>
  <c r="P34" i="9"/>
  <c r="Q34" i="9" s="1"/>
  <c r="P35" i="9"/>
  <c r="Q35" i="9" s="1"/>
  <c r="P36" i="9"/>
  <c r="Q36" i="9" s="1"/>
  <c r="P37" i="9"/>
  <c r="Q37" i="9" s="1"/>
  <c r="P38" i="9"/>
  <c r="Q38" i="9"/>
  <c r="P39" i="9"/>
  <c r="Q39" i="9" s="1"/>
  <c r="P40" i="9"/>
  <c r="Q40" i="9" s="1"/>
  <c r="P41" i="9"/>
  <c r="Q41" i="9" s="1"/>
  <c r="P42" i="9"/>
  <c r="Q42" i="9"/>
  <c r="P43" i="9"/>
  <c r="Q43" i="9" s="1"/>
  <c r="P44" i="9"/>
  <c r="Q44" i="9" s="1"/>
  <c r="P45" i="9"/>
  <c r="Q45" i="9" s="1"/>
  <c r="P46" i="9"/>
  <c r="Q46" i="9" s="1"/>
  <c r="P47" i="9"/>
  <c r="Q47" i="9" s="1"/>
  <c r="P48" i="9"/>
  <c r="Q48" i="9" s="1"/>
  <c r="P49" i="9"/>
  <c r="Q49" i="9" s="1"/>
  <c r="P50" i="9"/>
  <c r="Q50" i="9" s="1"/>
  <c r="P51" i="9"/>
  <c r="Q51" i="9" s="1"/>
  <c r="Q52" i="9"/>
  <c r="P52" i="9"/>
  <c r="P53" i="9"/>
  <c r="Q53" i="9" s="1"/>
  <c r="P54" i="9"/>
  <c r="Q54" i="9"/>
  <c r="P55" i="9"/>
  <c r="Q55" i="9" s="1"/>
  <c r="P56" i="9"/>
  <c r="Q56" i="9" s="1"/>
  <c r="P57" i="9"/>
  <c r="Q57" i="9" s="1"/>
  <c r="P58" i="9"/>
  <c r="Q58" i="9"/>
  <c r="P59" i="9"/>
  <c r="Q59" i="9" s="1"/>
  <c r="P60" i="9"/>
  <c r="Q60" i="9" s="1"/>
  <c r="P61" i="9"/>
  <c r="Q61" i="9" s="1"/>
  <c r="P62" i="9"/>
  <c r="Q62" i="9" s="1"/>
  <c r="P63" i="9"/>
  <c r="Q63" i="9" s="1"/>
  <c r="P64" i="9"/>
  <c r="Q64" i="9" s="1"/>
  <c r="P65" i="9"/>
  <c r="Q65" i="9" s="1"/>
  <c r="P66" i="9"/>
  <c r="Q66" i="9" s="1"/>
  <c r="P67" i="9"/>
  <c r="Q67" i="9" s="1"/>
  <c r="P68" i="9"/>
  <c r="Q68" i="9" s="1"/>
  <c r="P69" i="9"/>
  <c r="Q69" i="9" s="1"/>
  <c r="P70" i="9"/>
  <c r="Q70" i="9"/>
  <c r="P71" i="9"/>
  <c r="Q71" i="9" s="1"/>
  <c r="P72" i="9"/>
  <c r="Q72" i="9" s="1"/>
  <c r="P73" i="9"/>
  <c r="Q73" i="9" s="1"/>
  <c r="P74" i="9"/>
  <c r="Q74" i="9"/>
  <c r="P75" i="9"/>
  <c r="Q75" i="9" s="1"/>
  <c r="P76" i="9"/>
  <c r="Q76" i="9" s="1"/>
  <c r="P77" i="9"/>
  <c r="Q77" i="9" s="1"/>
  <c r="P78" i="9"/>
  <c r="Q78" i="9" s="1"/>
  <c r="P79" i="9"/>
  <c r="Q79" i="9" s="1"/>
  <c r="P80" i="9"/>
  <c r="Q80" i="9" s="1"/>
  <c r="P81" i="9"/>
  <c r="Q81" i="9" s="1"/>
  <c r="P82" i="9"/>
  <c r="Q82" i="9" s="1"/>
  <c r="P83" i="9"/>
  <c r="Q83" i="9" s="1"/>
  <c r="Q84" i="9"/>
  <c r="P84" i="9"/>
  <c r="P85" i="9"/>
  <c r="Q85" i="9" s="1"/>
  <c r="P86" i="9"/>
  <c r="Q86" i="9"/>
  <c r="P87" i="9"/>
  <c r="Q87" i="9" s="1"/>
  <c r="P88" i="9"/>
  <c r="Q88" i="9" s="1"/>
  <c r="P89" i="9"/>
  <c r="Q89" i="9" s="1"/>
  <c r="P90" i="9"/>
  <c r="Q90" i="9"/>
  <c r="P91" i="9"/>
  <c r="Q91" i="9" s="1"/>
  <c r="P92" i="9"/>
  <c r="Q92" i="9" s="1"/>
  <c r="P93" i="9"/>
  <c r="Q93" i="9" s="1"/>
  <c r="P94" i="9"/>
  <c r="Q94" i="9" s="1"/>
  <c r="P95" i="9"/>
  <c r="Q95" i="9" s="1"/>
  <c r="P96" i="9"/>
  <c r="Q96" i="9" s="1"/>
  <c r="P97" i="9"/>
  <c r="Q97" i="9" s="1"/>
  <c r="P98" i="9"/>
  <c r="Q98" i="9" s="1"/>
  <c r="P99" i="9"/>
  <c r="Q99" i="9" s="1"/>
  <c r="P100" i="9"/>
  <c r="Q100" i="9" s="1"/>
  <c r="P101" i="9"/>
  <c r="Q101" i="9" s="1"/>
  <c r="P102" i="9"/>
  <c r="Q102" i="9"/>
  <c r="P103" i="9"/>
  <c r="Q103" i="9" s="1"/>
  <c r="P104" i="9"/>
  <c r="Q104" i="9" s="1"/>
  <c r="P105" i="9"/>
  <c r="Q105" i="9" s="1"/>
  <c r="P106" i="9"/>
  <c r="Q106" i="9"/>
  <c r="P107" i="9"/>
  <c r="Q107" i="9" s="1"/>
  <c r="P108" i="9"/>
  <c r="Q108" i="9" s="1"/>
  <c r="P109" i="9"/>
  <c r="Q109" i="9" s="1"/>
  <c r="P110" i="9"/>
  <c r="Q110" i="9" s="1"/>
  <c r="P111" i="9"/>
  <c r="Q111" i="9" s="1"/>
  <c r="P112" i="9"/>
  <c r="Q112" i="9" s="1"/>
  <c r="P113" i="9"/>
  <c r="Q113" i="9" s="1"/>
  <c r="P114" i="9"/>
  <c r="Q114" i="9" s="1"/>
  <c r="P115" i="9"/>
  <c r="Q115" i="9" s="1"/>
  <c r="Q116" i="9"/>
  <c r="P116" i="9"/>
  <c r="P117" i="9"/>
  <c r="Q117" i="9" s="1"/>
  <c r="P118" i="9"/>
  <c r="Q118" i="9"/>
  <c r="P119" i="9"/>
  <c r="Q119" i="9" s="1"/>
  <c r="P120" i="9"/>
  <c r="Q120" i="9" s="1"/>
  <c r="P121" i="9"/>
  <c r="Q121" i="9" s="1"/>
  <c r="P122" i="9"/>
  <c r="Q122" i="9"/>
  <c r="P123" i="9"/>
  <c r="Q123" i="9" s="1"/>
  <c r="P124" i="9"/>
  <c r="Q124" i="9" s="1"/>
  <c r="P125" i="9"/>
  <c r="Q125" i="9" s="1"/>
  <c r="P126" i="9"/>
  <c r="Q126" i="9" s="1"/>
  <c r="P127" i="9"/>
  <c r="Q127" i="9" s="1"/>
  <c r="P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O4" i="9"/>
  <c r="Q4" i="9" s="1"/>
  <c r="AE8" i="17" l="1"/>
  <c r="AE16" i="17"/>
  <c r="AE24" i="17"/>
  <c r="AE28" i="17"/>
  <c r="AE32" i="17"/>
  <c r="AE36" i="17"/>
  <c r="AE44" i="17"/>
  <c r="AE52" i="17"/>
  <c r="AE56" i="17"/>
  <c r="AE60" i="17"/>
  <c r="AE64" i="17"/>
  <c r="AE72" i="17"/>
  <c r="AE80" i="17"/>
  <c r="AE84" i="17"/>
  <c r="AE88" i="17"/>
  <c r="AE92" i="17"/>
  <c r="AE100" i="17"/>
  <c r="AE108" i="17"/>
  <c r="AE116" i="17"/>
  <c r="AE109" i="17"/>
  <c r="AE121" i="17"/>
  <c r="AE9" i="17"/>
  <c r="AE17" i="17"/>
  <c r="AE21" i="17"/>
  <c r="AE25" i="17"/>
  <c r="AE29" i="17"/>
  <c r="AE37" i="17"/>
  <c r="AE45" i="17"/>
  <c r="AE49" i="17"/>
  <c r="AE53" i="17"/>
  <c r="AE57" i="17"/>
  <c r="AE65" i="17"/>
  <c r="AE73" i="17"/>
  <c r="AE77" i="17"/>
  <c r="AE81" i="17"/>
  <c r="AE85" i="17"/>
  <c r="AE93" i="17"/>
  <c r="AE101" i="17"/>
  <c r="AE105" i="17"/>
  <c r="AE113" i="17"/>
  <c r="AE10" i="17"/>
  <c r="AE14" i="17"/>
  <c r="AE18" i="17"/>
  <c r="AE22" i="17"/>
  <c r="AE30" i="17"/>
  <c r="AE38" i="17"/>
  <c r="AE42" i="17"/>
  <c r="AE46" i="17"/>
  <c r="AE50" i="17"/>
  <c r="AE58" i="17"/>
  <c r="AE66" i="17"/>
  <c r="AE70" i="17"/>
  <c r="AE74" i="17"/>
  <c r="AE78" i="17"/>
  <c r="AE86" i="17"/>
  <c r="AE94" i="17"/>
  <c r="AE98" i="17"/>
  <c r="AE102" i="17"/>
  <c r="AE106" i="17"/>
  <c r="AE114" i="17"/>
  <c r="AE11" i="17"/>
  <c r="AE15" i="17"/>
  <c r="AE23" i="17"/>
  <c r="AE31" i="17"/>
  <c r="AE35" i="17"/>
  <c r="AE39" i="17"/>
  <c r="AE43" i="17"/>
  <c r="AE51" i="17"/>
  <c r="AE59" i="17"/>
  <c r="AE63" i="17"/>
  <c r="AE67" i="17"/>
  <c r="AE71" i="17"/>
  <c r="AE79" i="17"/>
  <c r="AE87" i="17"/>
  <c r="AE91" i="17"/>
  <c r="AE95" i="17"/>
  <c r="AE99" i="17"/>
  <c r="AE107" i="17"/>
  <c r="AE115" i="17"/>
  <c r="AE119" i="17"/>
  <c r="AE123" i="17"/>
  <c r="AE112" i="17"/>
  <c r="AE120" i="17"/>
  <c r="AE122" i="17"/>
  <c r="AE20" i="17"/>
  <c r="AE48" i="17"/>
  <c r="AE76" i="17"/>
  <c r="AE13" i="17"/>
  <c r="AE41" i="17"/>
  <c r="AE69" i="17"/>
  <c r="AE97" i="17"/>
  <c r="AE125" i="17"/>
  <c r="AE34" i="17"/>
  <c r="AE62" i="17"/>
  <c r="AE90" i="17"/>
  <c r="AE118" i="17"/>
  <c r="AE27" i="17"/>
  <c r="AE55" i="17"/>
  <c r="AE83" i="17"/>
  <c r="AE111" i="17"/>
  <c r="AE104" i="17"/>
  <c r="AE12" i="17"/>
  <c r="AE40" i="17"/>
  <c r="AE68" i="17"/>
  <c r="AE33" i="17"/>
  <c r="AE61" i="17"/>
  <c r="AE89" i="17"/>
  <c r="AE26" i="17"/>
  <c r="AE54" i="17"/>
  <c r="AE82" i="17"/>
  <c r="AE110" i="17"/>
  <c r="AE19" i="17"/>
  <c r="AE47" i="17"/>
  <c r="AE75" i="17"/>
  <c r="AE103" i="17"/>
  <c r="AE96" i="17"/>
  <c r="AE124" i="17"/>
  <c r="AE117" i="17"/>
  <c r="H125" i="6"/>
  <c r="H125" i="17"/>
  <c r="Y125" i="17"/>
  <c r="H113" i="6"/>
  <c r="H113" i="17"/>
  <c r="Y113" i="17"/>
  <c r="H93" i="6"/>
  <c r="H93" i="17"/>
  <c r="Y93" i="17"/>
  <c r="H81" i="6"/>
  <c r="H81" i="17"/>
  <c r="Y81" i="17"/>
  <c r="H65" i="6"/>
  <c r="H65" i="17"/>
  <c r="Y65" i="17"/>
  <c r="H33" i="6"/>
  <c r="H33" i="17"/>
  <c r="Y33" i="17"/>
  <c r="H124" i="6"/>
  <c r="H124" i="17"/>
  <c r="Y124" i="17"/>
  <c r="H108" i="6"/>
  <c r="H108" i="17"/>
  <c r="Y108" i="17"/>
  <c r="H96" i="6"/>
  <c r="H96" i="17"/>
  <c r="Y96" i="17"/>
  <c r="H84" i="6"/>
  <c r="H84" i="17"/>
  <c r="Y84" i="17"/>
  <c r="H68" i="6"/>
  <c r="H68" i="17"/>
  <c r="Y68" i="17"/>
  <c r="H123" i="6"/>
  <c r="H123" i="17"/>
  <c r="Y123" i="17"/>
  <c r="H119" i="6"/>
  <c r="H119" i="17"/>
  <c r="Y119" i="17"/>
  <c r="H111" i="6"/>
  <c r="H111" i="17"/>
  <c r="Y111" i="17"/>
  <c r="H107" i="6"/>
  <c r="H107" i="17"/>
  <c r="Y107" i="17"/>
  <c r="H99" i="6"/>
  <c r="H99" i="17"/>
  <c r="Y99" i="17"/>
  <c r="H95" i="6"/>
  <c r="H95" i="17"/>
  <c r="Y95" i="17"/>
  <c r="H87" i="6"/>
  <c r="H87" i="17"/>
  <c r="Y87" i="17"/>
  <c r="H79" i="6"/>
  <c r="H79" i="17"/>
  <c r="Y79" i="17"/>
  <c r="H71" i="6"/>
  <c r="H71" i="17"/>
  <c r="Y71" i="17"/>
  <c r="H63" i="6"/>
  <c r="H63" i="17"/>
  <c r="Y63" i="17"/>
  <c r="H55" i="6"/>
  <c r="H55" i="17"/>
  <c r="Y55" i="17"/>
  <c r="H47" i="6"/>
  <c r="H47" i="17"/>
  <c r="Y47" i="17"/>
  <c r="H39" i="6"/>
  <c r="H39" i="17"/>
  <c r="Y39" i="17"/>
  <c r="H35" i="6"/>
  <c r="H35" i="17"/>
  <c r="Y35" i="17"/>
  <c r="H27" i="6"/>
  <c r="H27" i="17"/>
  <c r="Y27" i="17"/>
  <c r="H19" i="6"/>
  <c r="H19" i="17"/>
  <c r="Y19" i="17"/>
  <c r="H15" i="6"/>
  <c r="H15" i="17"/>
  <c r="Y15" i="17"/>
  <c r="H122" i="6"/>
  <c r="Y122" i="17"/>
  <c r="H122" i="17"/>
  <c r="H118" i="6"/>
  <c r="Y118" i="17"/>
  <c r="H118" i="17"/>
  <c r="H114" i="6"/>
  <c r="Y114" i="17"/>
  <c r="H114" i="17"/>
  <c r="H110" i="6"/>
  <c r="Y110" i="17"/>
  <c r="H110" i="17"/>
  <c r="H106" i="6"/>
  <c r="Y106" i="17"/>
  <c r="H106" i="17"/>
  <c r="H102" i="6"/>
  <c r="Y102" i="17"/>
  <c r="H102" i="17"/>
  <c r="H98" i="6"/>
  <c r="Y98" i="17"/>
  <c r="H98" i="17"/>
  <c r="H94" i="6"/>
  <c r="Y94" i="17"/>
  <c r="H94" i="17"/>
  <c r="H90" i="6"/>
  <c r="Y90" i="17"/>
  <c r="H90" i="17"/>
  <c r="H86" i="6"/>
  <c r="Y86" i="17"/>
  <c r="H86" i="17"/>
  <c r="H82" i="6"/>
  <c r="Y82" i="17"/>
  <c r="H82" i="17"/>
  <c r="H78" i="6"/>
  <c r="Y78" i="17"/>
  <c r="H78" i="17"/>
  <c r="H74" i="6"/>
  <c r="Y74" i="17"/>
  <c r="H74" i="17"/>
  <c r="H70" i="6"/>
  <c r="Y70" i="17"/>
  <c r="H70" i="17"/>
  <c r="H66" i="6"/>
  <c r="Y66" i="17"/>
  <c r="H66" i="17"/>
  <c r="H62" i="6"/>
  <c r="Y62" i="17"/>
  <c r="H62" i="17"/>
  <c r="H58" i="6"/>
  <c r="Y58" i="17"/>
  <c r="H58" i="17"/>
  <c r="H54" i="6"/>
  <c r="Y54" i="17"/>
  <c r="H54" i="17"/>
  <c r="H50" i="6"/>
  <c r="Y50" i="17"/>
  <c r="H50" i="17"/>
  <c r="H46" i="6"/>
  <c r="Y46" i="17"/>
  <c r="H46" i="17"/>
  <c r="H42" i="6"/>
  <c r="Y42" i="17"/>
  <c r="H42" i="17"/>
  <c r="H38" i="6"/>
  <c r="Y38" i="17"/>
  <c r="H38" i="17"/>
  <c r="H34" i="6"/>
  <c r="Y34" i="17"/>
  <c r="H34" i="17"/>
  <c r="H30" i="6"/>
  <c r="Y30" i="17"/>
  <c r="H30" i="17"/>
  <c r="H26" i="6"/>
  <c r="Y26" i="17"/>
  <c r="H26" i="17"/>
  <c r="H22" i="6"/>
  <c r="Y22" i="17"/>
  <c r="H22" i="17"/>
  <c r="H18" i="6"/>
  <c r="Y18" i="17"/>
  <c r="H18" i="17"/>
  <c r="H14" i="6"/>
  <c r="Y14" i="17"/>
  <c r="H14" i="17"/>
  <c r="H10" i="6"/>
  <c r="Y10" i="17"/>
  <c r="H10" i="17"/>
  <c r="H105" i="6"/>
  <c r="H105" i="17"/>
  <c r="Y105" i="17"/>
  <c r="H77" i="6"/>
  <c r="H77" i="17"/>
  <c r="Y77" i="17"/>
  <c r="H57" i="6"/>
  <c r="H57" i="17"/>
  <c r="Y57" i="17"/>
  <c r="H49" i="6"/>
  <c r="H49" i="17"/>
  <c r="Y49" i="17"/>
  <c r="H37" i="6"/>
  <c r="H37" i="17"/>
  <c r="Y37" i="17"/>
  <c r="H29" i="6"/>
  <c r="H29" i="17"/>
  <c r="Y29" i="17"/>
  <c r="H25" i="6"/>
  <c r="H25" i="17"/>
  <c r="Y25" i="17"/>
  <c r="H21" i="6"/>
  <c r="H21" i="17"/>
  <c r="Y21" i="17"/>
  <c r="H17" i="6"/>
  <c r="H17" i="17"/>
  <c r="Y17" i="17"/>
  <c r="H13" i="6"/>
  <c r="H13" i="17"/>
  <c r="Y13" i="17"/>
  <c r="H9" i="6"/>
  <c r="H9" i="17"/>
  <c r="Y9" i="17"/>
  <c r="H121" i="6"/>
  <c r="H121" i="17"/>
  <c r="Y121" i="17"/>
  <c r="H109" i="6"/>
  <c r="H109" i="17"/>
  <c r="Y109" i="17"/>
  <c r="H101" i="6"/>
  <c r="H101" i="17"/>
  <c r="Y101" i="17"/>
  <c r="H89" i="6"/>
  <c r="H89" i="17"/>
  <c r="Y89" i="17"/>
  <c r="H69" i="6"/>
  <c r="H69" i="17"/>
  <c r="Y69" i="17"/>
  <c r="H53" i="6"/>
  <c r="H53" i="17"/>
  <c r="Y53" i="17"/>
  <c r="H41" i="6"/>
  <c r="H41" i="17"/>
  <c r="Y41" i="17"/>
  <c r="H120" i="6"/>
  <c r="H120" i="17"/>
  <c r="Y120" i="17"/>
  <c r="H112" i="6"/>
  <c r="H112" i="17"/>
  <c r="Y112" i="17"/>
  <c r="H100" i="6"/>
  <c r="H100" i="17"/>
  <c r="Y100" i="17"/>
  <c r="H88" i="6"/>
  <c r="H88" i="17"/>
  <c r="Y88" i="17"/>
  <c r="H80" i="6"/>
  <c r="H80" i="17"/>
  <c r="Y80" i="17"/>
  <c r="H72" i="6"/>
  <c r="H72" i="17"/>
  <c r="Y72" i="17"/>
  <c r="H64" i="6"/>
  <c r="H64" i="17"/>
  <c r="Y64" i="17"/>
  <c r="H60" i="6"/>
  <c r="H60" i="17"/>
  <c r="Y60" i="17"/>
  <c r="H56" i="6"/>
  <c r="H56" i="17"/>
  <c r="Y56" i="17"/>
  <c r="H52" i="6"/>
  <c r="H52" i="17"/>
  <c r="Y52" i="17"/>
  <c r="H48" i="6"/>
  <c r="H48" i="17"/>
  <c r="Y48" i="17"/>
  <c r="H44" i="6"/>
  <c r="H44" i="17"/>
  <c r="Y44" i="17"/>
  <c r="H40" i="6"/>
  <c r="H40" i="17"/>
  <c r="Y40" i="17"/>
  <c r="H36" i="6"/>
  <c r="H36" i="17"/>
  <c r="Y36" i="17"/>
  <c r="H32" i="6"/>
  <c r="H32" i="17"/>
  <c r="Y32" i="17"/>
  <c r="H28" i="6"/>
  <c r="H28" i="17"/>
  <c r="Y28" i="17"/>
  <c r="H24" i="6"/>
  <c r="H24" i="17"/>
  <c r="Y24" i="17"/>
  <c r="H20" i="6"/>
  <c r="H20" i="17"/>
  <c r="Y20" i="17"/>
  <c r="H16" i="6"/>
  <c r="H16" i="17"/>
  <c r="Y16" i="17"/>
  <c r="H12" i="6"/>
  <c r="H12" i="17"/>
  <c r="Y12" i="17"/>
  <c r="H8" i="6"/>
  <c r="H8" i="17"/>
  <c r="Y8" i="17"/>
  <c r="H117" i="6"/>
  <c r="H117" i="17"/>
  <c r="Y117" i="17"/>
  <c r="H97" i="6"/>
  <c r="H97" i="17"/>
  <c r="Y97" i="17"/>
  <c r="H85" i="6"/>
  <c r="H85" i="17"/>
  <c r="Y85" i="17"/>
  <c r="H73" i="6"/>
  <c r="H73" i="17"/>
  <c r="Y73" i="17"/>
  <c r="H61" i="6"/>
  <c r="H61" i="17"/>
  <c r="Y61" i="17"/>
  <c r="H45" i="6"/>
  <c r="H45" i="17"/>
  <c r="Y45" i="17"/>
  <c r="H116" i="6"/>
  <c r="H116" i="17"/>
  <c r="Y116" i="17"/>
  <c r="H104" i="6"/>
  <c r="H104" i="17"/>
  <c r="Y104" i="17"/>
  <c r="H92" i="6"/>
  <c r="H92" i="17"/>
  <c r="Y92" i="17"/>
  <c r="H76" i="6"/>
  <c r="H76" i="17"/>
  <c r="Y76" i="17"/>
  <c r="H115" i="6"/>
  <c r="H115" i="17"/>
  <c r="Y115" i="17"/>
  <c r="H103" i="6"/>
  <c r="H103" i="17"/>
  <c r="Y103" i="17"/>
  <c r="H91" i="6"/>
  <c r="H91" i="17"/>
  <c r="Y91" i="17"/>
  <c r="H83" i="6"/>
  <c r="H83" i="17"/>
  <c r="Y83" i="17"/>
  <c r="H75" i="6"/>
  <c r="H75" i="17"/>
  <c r="Y75" i="17"/>
  <c r="H67" i="6"/>
  <c r="H67" i="17"/>
  <c r="Y67" i="17"/>
  <c r="H59" i="6"/>
  <c r="H59" i="17"/>
  <c r="Y59" i="17"/>
  <c r="H51" i="6"/>
  <c r="H51" i="17"/>
  <c r="Y51" i="17"/>
  <c r="H43" i="6"/>
  <c r="H43" i="17"/>
  <c r="Y43" i="17"/>
  <c r="H31" i="6"/>
  <c r="H31" i="17"/>
  <c r="Y31" i="17"/>
  <c r="H23" i="6"/>
  <c r="H23" i="17"/>
  <c r="Y23" i="17"/>
  <c r="H11" i="6"/>
  <c r="H11" i="17"/>
  <c r="Y11" i="17"/>
  <c r="X121" i="6"/>
  <c r="X113" i="6"/>
  <c r="X105" i="6"/>
  <c r="X97" i="6"/>
  <c r="X93" i="6"/>
  <c r="X85" i="6"/>
  <c r="X77" i="6"/>
  <c r="X69" i="6"/>
  <c r="X61" i="6"/>
  <c r="X57" i="6"/>
  <c r="X49" i="6"/>
  <c r="X45" i="6"/>
  <c r="X37" i="6"/>
  <c r="X33" i="6"/>
  <c r="X25" i="6"/>
  <c r="X17" i="6"/>
  <c r="X9" i="6"/>
  <c r="X124" i="6"/>
  <c r="X120" i="6"/>
  <c r="X112" i="6"/>
  <c r="X108" i="6"/>
  <c r="X100" i="6"/>
  <c r="X92" i="6"/>
  <c r="X84" i="6"/>
  <c r="X76" i="6"/>
  <c r="X72" i="6"/>
  <c r="X64" i="6"/>
  <c r="X56" i="6"/>
  <c r="X52" i="6"/>
  <c r="X44" i="6"/>
  <c r="X40" i="6"/>
  <c r="X36" i="6"/>
  <c r="X32" i="6"/>
  <c r="X24" i="6"/>
  <c r="X20" i="6"/>
  <c r="X16" i="6"/>
  <c r="X12" i="6"/>
  <c r="X8" i="6"/>
  <c r="X123" i="6"/>
  <c r="X119" i="6"/>
  <c r="X115" i="6"/>
  <c r="X111" i="6"/>
  <c r="X107" i="6"/>
  <c r="X103" i="6"/>
  <c r="X99" i="6"/>
  <c r="X95" i="6"/>
  <c r="X91" i="6"/>
  <c r="X87" i="6"/>
  <c r="X83" i="6"/>
  <c r="X79" i="6"/>
  <c r="X75" i="6"/>
  <c r="X71" i="6"/>
  <c r="X67" i="6"/>
  <c r="X63" i="6"/>
  <c r="X59" i="6"/>
  <c r="X55" i="6"/>
  <c r="X51" i="6"/>
  <c r="X47" i="6"/>
  <c r="X43" i="6"/>
  <c r="X39" i="6"/>
  <c r="X35" i="6"/>
  <c r="X31" i="6"/>
  <c r="X27" i="6"/>
  <c r="X23" i="6"/>
  <c r="X19" i="6"/>
  <c r="X15" i="6"/>
  <c r="X11" i="6"/>
  <c r="X125" i="6"/>
  <c r="X117" i="6"/>
  <c r="X109" i="6"/>
  <c r="X101" i="6"/>
  <c r="X89" i="6"/>
  <c r="X81" i="6"/>
  <c r="X73" i="6"/>
  <c r="X65" i="6"/>
  <c r="X53" i="6"/>
  <c r="X41" i="6"/>
  <c r="X29" i="6"/>
  <c r="X21" i="6"/>
  <c r="X13" i="6"/>
  <c r="X116" i="6"/>
  <c r="X104" i="6"/>
  <c r="X96" i="6"/>
  <c r="X88" i="6"/>
  <c r="X80" i="6"/>
  <c r="X68" i="6"/>
  <c r="X60" i="6"/>
  <c r="X48" i="6"/>
  <c r="X28" i="6"/>
  <c r="X122" i="6"/>
  <c r="X118" i="6"/>
  <c r="X114" i="6"/>
  <c r="X110" i="6"/>
  <c r="X106" i="6"/>
  <c r="X102" i="6"/>
  <c r="X98" i="6"/>
  <c r="X94" i="6"/>
  <c r="X90" i="6"/>
  <c r="X86" i="6"/>
  <c r="X82" i="6"/>
  <c r="X78" i="6"/>
  <c r="X74" i="6"/>
  <c r="X70" i="6"/>
  <c r="X66" i="6"/>
  <c r="X62" i="6"/>
  <c r="X58" i="6"/>
  <c r="X54" i="6"/>
  <c r="X50" i="6"/>
  <c r="X46" i="6"/>
  <c r="X42" i="6"/>
  <c r="X38" i="6"/>
  <c r="X34" i="6"/>
  <c r="X30" i="6"/>
  <c r="X26" i="6"/>
  <c r="X22" i="6"/>
  <c r="X18" i="6"/>
  <c r="X14" i="6"/>
  <c r="X10" i="6"/>
  <c r="E5" i="6"/>
  <c r="F5" i="6"/>
  <c r="G5" i="6"/>
  <c r="AF26" i="17" l="1"/>
  <c r="AB26" i="17"/>
  <c r="AF42" i="17"/>
  <c r="AB42" i="17"/>
  <c r="AF74" i="17"/>
  <c r="AB74" i="17"/>
  <c r="AF82" i="17"/>
  <c r="AB82" i="17"/>
  <c r="AF110" i="17"/>
  <c r="AB110" i="17"/>
  <c r="AF118" i="17"/>
  <c r="AB118" i="17"/>
  <c r="AF28" i="17"/>
  <c r="AB28" i="17"/>
  <c r="AF68" i="17"/>
  <c r="AB68" i="17"/>
  <c r="AF116" i="17"/>
  <c r="AB116" i="17"/>
  <c r="AF29" i="17"/>
  <c r="AB29" i="17"/>
  <c r="AF41" i="17"/>
  <c r="AB41" i="17"/>
  <c r="AF73" i="17"/>
  <c r="AB73" i="17"/>
  <c r="AF81" i="17"/>
  <c r="AB81" i="17"/>
  <c r="AB109" i="17"/>
  <c r="AF109" i="17"/>
  <c r="AF117" i="17"/>
  <c r="AB117" i="17"/>
  <c r="AF125" i="17"/>
  <c r="AB125" i="17"/>
  <c r="AF27" i="17"/>
  <c r="AB27" i="17"/>
  <c r="AF31" i="17"/>
  <c r="AB31" i="17"/>
  <c r="AB35" i="17"/>
  <c r="AF35" i="17"/>
  <c r="AF39" i="17"/>
  <c r="AB39" i="17"/>
  <c r="AF71" i="17"/>
  <c r="AB71" i="17"/>
  <c r="AF75" i="17"/>
  <c r="AB75" i="17"/>
  <c r="AF79" i="17"/>
  <c r="AB79" i="17"/>
  <c r="AB83" i="17"/>
  <c r="AF83" i="17"/>
  <c r="AF107" i="17"/>
  <c r="AB107" i="17"/>
  <c r="AF111" i="17"/>
  <c r="AB111" i="17"/>
  <c r="AF115" i="17"/>
  <c r="AB115" i="17"/>
  <c r="AF119" i="17"/>
  <c r="AB119" i="17"/>
  <c r="AF32" i="17"/>
  <c r="AB32" i="17"/>
  <c r="AF36" i="17"/>
  <c r="AB36" i="17"/>
  <c r="AF40" i="17"/>
  <c r="AB40" i="17"/>
  <c r="AF72" i="17"/>
  <c r="AB72" i="17"/>
  <c r="AF76" i="17"/>
  <c r="AB76" i="17"/>
  <c r="AB84" i="17"/>
  <c r="AF84" i="17"/>
  <c r="AF108" i="17"/>
  <c r="AB108" i="17"/>
  <c r="AF112" i="17"/>
  <c r="AB112" i="17"/>
  <c r="AF120" i="17"/>
  <c r="AB120" i="17"/>
  <c r="AF25" i="17"/>
  <c r="AB25" i="17"/>
  <c r="AF33" i="17"/>
  <c r="AB33" i="17"/>
  <c r="AF37" i="17"/>
  <c r="AB37" i="17"/>
  <c r="AF69" i="17"/>
  <c r="AB69" i="17"/>
  <c r="AF77" i="17"/>
  <c r="AB77" i="17"/>
  <c r="AB85" i="17"/>
  <c r="AF85" i="17"/>
  <c r="AF113" i="17"/>
  <c r="AB113" i="17"/>
  <c r="AF121" i="17"/>
  <c r="AB121" i="17"/>
  <c r="AF10" i="17"/>
  <c r="AB10" i="17"/>
  <c r="AF14" i="17"/>
  <c r="AB14" i="17"/>
  <c r="AF18" i="17"/>
  <c r="AB18" i="17"/>
  <c r="AF22" i="17"/>
  <c r="AB22" i="17"/>
  <c r="AF34" i="17"/>
  <c r="AB34" i="17"/>
  <c r="AF46" i="17"/>
  <c r="AB46" i="17"/>
  <c r="AF50" i="17"/>
  <c r="AB50" i="17"/>
  <c r="AF54" i="17"/>
  <c r="AB54" i="17"/>
  <c r="AF58" i="17"/>
  <c r="AB58" i="17"/>
  <c r="AB62" i="17"/>
  <c r="AF62" i="17"/>
  <c r="AF66" i="17"/>
  <c r="AB66" i="17"/>
  <c r="AF90" i="17"/>
  <c r="AB90" i="17"/>
  <c r="AF94" i="17"/>
  <c r="AB94" i="17"/>
  <c r="AF98" i="17"/>
  <c r="AB98" i="17"/>
  <c r="AF102" i="17"/>
  <c r="AB102" i="17"/>
  <c r="AF106" i="17"/>
  <c r="AB106" i="17"/>
  <c r="AF48" i="17"/>
  <c r="AB48" i="17"/>
  <c r="AF60" i="17"/>
  <c r="AB60" i="17"/>
  <c r="AF88" i="17"/>
  <c r="AB88" i="17"/>
  <c r="AF96" i="17"/>
  <c r="AB96" i="17"/>
  <c r="AF104" i="17"/>
  <c r="AB104" i="17"/>
  <c r="AF13" i="17"/>
  <c r="AB13" i="17"/>
  <c r="AF21" i="17"/>
  <c r="AB21" i="17"/>
  <c r="AF53" i="17"/>
  <c r="AB53" i="17"/>
  <c r="AB65" i="17"/>
  <c r="AF65" i="17"/>
  <c r="AF89" i="17"/>
  <c r="AB89" i="17"/>
  <c r="AF101" i="17"/>
  <c r="AB101" i="17"/>
  <c r="AF11" i="17"/>
  <c r="AB11" i="17"/>
  <c r="AF15" i="17"/>
  <c r="AB15" i="17"/>
  <c r="AF19" i="17"/>
  <c r="AB19" i="17"/>
  <c r="AF23" i="17"/>
  <c r="AB23" i="17"/>
  <c r="AF43" i="17"/>
  <c r="AB43" i="17"/>
  <c r="AB47" i="17"/>
  <c r="AF47" i="17"/>
  <c r="AF51" i="17"/>
  <c r="AB51" i="17"/>
  <c r="AF55" i="17"/>
  <c r="AB55" i="17"/>
  <c r="AF59" i="17"/>
  <c r="AB59" i="17"/>
  <c r="AF63" i="17"/>
  <c r="AB63" i="17"/>
  <c r="AF67" i="17"/>
  <c r="AB67" i="17"/>
  <c r="AB87" i="17"/>
  <c r="AF87" i="17"/>
  <c r="AF91" i="17"/>
  <c r="AB91" i="17"/>
  <c r="AF95" i="17"/>
  <c r="AB95" i="17"/>
  <c r="AB99" i="17"/>
  <c r="AF99" i="17"/>
  <c r="AF103" i="17"/>
  <c r="AB103" i="17"/>
  <c r="AF123" i="17"/>
  <c r="AB123" i="17"/>
  <c r="AF8" i="17"/>
  <c r="AB8" i="17"/>
  <c r="AF12" i="17"/>
  <c r="AB12" i="17"/>
  <c r="AF16" i="17"/>
  <c r="AB16" i="17"/>
  <c r="AF20" i="17"/>
  <c r="AB20" i="17"/>
  <c r="AF24" i="17"/>
  <c r="AB24" i="17"/>
  <c r="AF44" i="17"/>
  <c r="AB44" i="17"/>
  <c r="AF52" i="17"/>
  <c r="AB52" i="17"/>
  <c r="AF56" i="17"/>
  <c r="AB56" i="17"/>
  <c r="AF64" i="17"/>
  <c r="AB64" i="17"/>
  <c r="AF92" i="17"/>
  <c r="AB92" i="17"/>
  <c r="AF100" i="17"/>
  <c r="AB100" i="17"/>
  <c r="AF124" i="17"/>
  <c r="AB124" i="17"/>
  <c r="AF9" i="17"/>
  <c r="AB9" i="17"/>
  <c r="AF17" i="17"/>
  <c r="AB17" i="17"/>
  <c r="AF45" i="17"/>
  <c r="AB45" i="17"/>
  <c r="AF49" i="17"/>
  <c r="AB49" i="17"/>
  <c r="AB57" i="17"/>
  <c r="AF57" i="17"/>
  <c r="AB61" i="17"/>
  <c r="AF61" i="17"/>
  <c r="AB93" i="17"/>
  <c r="AF93" i="17"/>
  <c r="AF97" i="17"/>
  <c r="AB97" i="17"/>
  <c r="AB105" i="17"/>
  <c r="AF105" i="17"/>
  <c r="AF30" i="17"/>
  <c r="AB30" i="17"/>
  <c r="AF38" i="17"/>
  <c r="AB38" i="17"/>
  <c r="AF70" i="17"/>
  <c r="AB70" i="17"/>
  <c r="AF78" i="17"/>
  <c r="AB78" i="17"/>
  <c r="AF86" i="17"/>
  <c r="AB86" i="17"/>
  <c r="AF114" i="17"/>
  <c r="AB114" i="17"/>
  <c r="AF122" i="17"/>
  <c r="AB122" i="17"/>
  <c r="AF80" i="17"/>
  <c r="AB80" i="17"/>
  <c r="AB7" i="6"/>
  <c r="V7" i="6" l="1"/>
  <c r="F7" i="6"/>
  <c r="F4" i="9"/>
  <c r="M4" i="9"/>
  <c r="W7" i="6" l="1"/>
  <c r="W5" i="6"/>
  <c r="T5" i="6" l="1"/>
  <c r="S8" i="6" l="1"/>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7" i="6"/>
  <c r="AC100" i="6" l="1"/>
  <c r="AC92" i="6"/>
  <c r="AC84" i="6"/>
  <c r="AC76" i="6"/>
  <c r="AC68" i="6"/>
  <c r="AC60" i="6"/>
  <c r="AC52" i="6"/>
  <c r="AC44" i="6"/>
  <c r="AC40" i="6"/>
  <c r="AC28" i="6"/>
  <c r="AC20" i="6"/>
  <c r="AC16" i="6"/>
  <c r="AC96" i="6"/>
  <c r="AC88" i="6"/>
  <c r="AC80" i="6"/>
  <c r="AC72" i="6"/>
  <c r="AC64" i="6"/>
  <c r="AC56" i="6"/>
  <c r="AC48" i="6"/>
  <c r="AC36" i="6"/>
  <c r="AC32" i="6"/>
  <c r="AC24" i="6"/>
  <c r="AC12" i="6"/>
  <c r="AC118" i="6"/>
  <c r="AC110" i="6"/>
  <c r="AC102" i="6"/>
  <c r="AC94" i="6"/>
  <c r="AC86" i="6"/>
  <c r="AC78" i="6"/>
  <c r="AC74" i="6"/>
  <c r="AC66" i="6"/>
  <c r="AC62" i="6"/>
  <c r="AC58" i="6"/>
  <c r="AC54" i="6"/>
  <c r="AC50" i="6"/>
  <c r="AC46" i="6"/>
  <c r="AC42" i="6"/>
  <c r="AC38" i="6"/>
  <c r="AC34" i="6"/>
  <c r="AC30" i="6"/>
  <c r="AC26" i="6"/>
  <c r="AC22" i="6"/>
  <c r="AC18" i="6"/>
  <c r="AC14" i="6"/>
  <c r="AC10" i="6"/>
  <c r="AC122" i="6"/>
  <c r="AC114" i="6"/>
  <c r="AC106" i="6"/>
  <c r="AC98" i="6"/>
  <c r="AC90" i="6"/>
  <c r="AC82" i="6"/>
  <c r="AC70" i="6"/>
  <c r="AC108" i="6"/>
  <c r="AC7" i="6"/>
  <c r="AC8" i="6"/>
  <c r="AC124" i="6"/>
  <c r="AC120" i="6"/>
  <c r="AC116" i="6"/>
  <c r="AC112" i="6"/>
  <c r="AC104" i="6"/>
  <c r="AC123" i="6"/>
  <c r="AC119" i="6"/>
  <c r="AC115" i="6"/>
  <c r="AC111" i="6"/>
  <c r="AC107" i="6"/>
  <c r="AC103" i="6"/>
  <c r="AC99" i="6"/>
  <c r="AC95" i="6"/>
  <c r="AC91" i="6"/>
  <c r="AC87" i="6"/>
  <c r="AC83" i="6"/>
  <c r="AC79" i="6"/>
  <c r="AC75" i="6"/>
  <c r="AC71" i="6"/>
  <c r="AC67" i="6"/>
  <c r="AC63" i="6"/>
  <c r="AC59" i="6"/>
  <c r="AC55" i="6"/>
  <c r="AC51" i="6"/>
  <c r="AC47" i="6"/>
  <c r="AC43" i="6"/>
  <c r="AC39" i="6"/>
  <c r="AC35" i="6"/>
  <c r="AC31" i="6"/>
  <c r="AC27" i="6"/>
  <c r="AC23" i="6"/>
  <c r="AC19" i="6"/>
  <c r="AC15" i="6"/>
  <c r="AC11" i="6"/>
  <c r="AC125" i="6"/>
  <c r="AC121" i="6"/>
  <c r="AC117" i="6"/>
  <c r="AC113" i="6"/>
  <c r="AC109" i="6"/>
  <c r="AC105" i="6"/>
  <c r="AC101" i="6"/>
  <c r="AC97" i="6"/>
  <c r="AC93" i="6"/>
  <c r="AC89" i="6"/>
  <c r="AC85" i="6"/>
  <c r="AC81" i="6"/>
  <c r="AC77" i="6"/>
  <c r="AC73" i="6"/>
  <c r="AC69" i="6"/>
  <c r="AC65" i="6"/>
  <c r="AC61" i="6"/>
  <c r="AC57" i="6"/>
  <c r="AC53" i="6"/>
  <c r="AC49" i="6"/>
  <c r="AC45" i="6"/>
  <c r="AC41" i="6"/>
  <c r="AC37" i="6"/>
  <c r="AC33" i="6"/>
  <c r="AC29" i="6"/>
  <c r="AC25" i="6"/>
  <c r="AC21" i="6"/>
  <c r="AC17" i="6"/>
  <c r="AC13" i="6"/>
  <c r="AC9" i="6"/>
  <c r="B5" i="14"/>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B8" i="6"/>
  <c r="M8" i="6" s="1"/>
  <c r="C8" i="6"/>
  <c r="B9" i="6"/>
  <c r="M9" i="6" s="1"/>
  <c r="C9" i="6"/>
  <c r="B10" i="6"/>
  <c r="M10" i="6" s="1"/>
  <c r="C10" i="6"/>
  <c r="B11" i="6"/>
  <c r="M11" i="6" s="1"/>
  <c r="C11" i="6"/>
  <c r="B12" i="6"/>
  <c r="M12" i="6" s="1"/>
  <c r="C12" i="6"/>
  <c r="B13" i="6"/>
  <c r="M13" i="6" s="1"/>
  <c r="C13" i="6"/>
  <c r="B14" i="6"/>
  <c r="M14" i="6" s="1"/>
  <c r="C14" i="6"/>
  <c r="B15" i="6"/>
  <c r="M15" i="6" s="1"/>
  <c r="C15" i="6"/>
  <c r="B16" i="6"/>
  <c r="M16" i="6" s="1"/>
  <c r="C16" i="6"/>
  <c r="B17" i="6"/>
  <c r="M17" i="6" s="1"/>
  <c r="C17" i="6"/>
  <c r="B18" i="6"/>
  <c r="M18" i="6" s="1"/>
  <c r="C18" i="6"/>
  <c r="B19" i="6"/>
  <c r="M19" i="6" s="1"/>
  <c r="C19" i="6"/>
  <c r="B20" i="6"/>
  <c r="M20" i="6" s="1"/>
  <c r="C20" i="6"/>
  <c r="B21" i="6"/>
  <c r="M21" i="6" s="1"/>
  <c r="C21" i="6"/>
  <c r="B22" i="6"/>
  <c r="M22" i="6" s="1"/>
  <c r="C22" i="6"/>
  <c r="B23" i="6"/>
  <c r="M23" i="6" s="1"/>
  <c r="C23" i="6"/>
  <c r="B24" i="6"/>
  <c r="M24" i="6" s="1"/>
  <c r="C24" i="6"/>
  <c r="B25" i="6"/>
  <c r="M25" i="6" s="1"/>
  <c r="C25" i="6"/>
  <c r="B26" i="6"/>
  <c r="M26" i="6" s="1"/>
  <c r="C26" i="6"/>
  <c r="B27" i="6"/>
  <c r="M27" i="6" s="1"/>
  <c r="C27" i="6"/>
  <c r="B28" i="6"/>
  <c r="M28" i="6" s="1"/>
  <c r="C28" i="6"/>
  <c r="B29" i="6"/>
  <c r="M29" i="6" s="1"/>
  <c r="C29" i="6"/>
  <c r="B30" i="6"/>
  <c r="M30" i="6" s="1"/>
  <c r="C30" i="6"/>
  <c r="B31" i="6"/>
  <c r="M31" i="6" s="1"/>
  <c r="C31" i="6"/>
  <c r="B32" i="6"/>
  <c r="M32" i="6" s="1"/>
  <c r="C32" i="6"/>
  <c r="B33" i="6"/>
  <c r="M33" i="6" s="1"/>
  <c r="C33" i="6"/>
  <c r="B34" i="6"/>
  <c r="M34" i="6" s="1"/>
  <c r="C34" i="6"/>
  <c r="B35" i="6"/>
  <c r="M35" i="6" s="1"/>
  <c r="C35" i="6"/>
  <c r="B36" i="6"/>
  <c r="M36" i="6" s="1"/>
  <c r="C36" i="6"/>
  <c r="B37" i="6"/>
  <c r="M37" i="6" s="1"/>
  <c r="C37" i="6"/>
  <c r="B38" i="6"/>
  <c r="M38" i="6" s="1"/>
  <c r="C38" i="6"/>
  <c r="B39" i="6"/>
  <c r="M39" i="6" s="1"/>
  <c r="C39" i="6"/>
  <c r="B40" i="6"/>
  <c r="M40" i="6" s="1"/>
  <c r="C40" i="6"/>
  <c r="B41" i="6"/>
  <c r="M41" i="6" s="1"/>
  <c r="C41" i="6"/>
  <c r="B42" i="6"/>
  <c r="M42" i="6" s="1"/>
  <c r="C42" i="6"/>
  <c r="B43" i="6"/>
  <c r="M43" i="6" s="1"/>
  <c r="C43" i="6"/>
  <c r="B44" i="6"/>
  <c r="M44" i="6" s="1"/>
  <c r="C44" i="6"/>
  <c r="B45" i="6"/>
  <c r="M45" i="6" s="1"/>
  <c r="C45" i="6"/>
  <c r="B46" i="6"/>
  <c r="M46" i="6" s="1"/>
  <c r="C46" i="6"/>
  <c r="B47" i="6"/>
  <c r="M47" i="6" s="1"/>
  <c r="C47" i="6"/>
  <c r="B48" i="6"/>
  <c r="M48" i="6" s="1"/>
  <c r="C48" i="6"/>
  <c r="B49" i="6"/>
  <c r="M49" i="6" s="1"/>
  <c r="C49" i="6"/>
  <c r="B50" i="6"/>
  <c r="M50" i="6" s="1"/>
  <c r="C50" i="6"/>
  <c r="B51" i="6"/>
  <c r="M51" i="6" s="1"/>
  <c r="C51" i="6"/>
  <c r="B52" i="6"/>
  <c r="M52" i="6" s="1"/>
  <c r="C52" i="6"/>
  <c r="B53" i="6"/>
  <c r="M53" i="6" s="1"/>
  <c r="C53" i="6"/>
  <c r="B54" i="6"/>
  <c r="M54" i="6" s="1"/>
  <c r="C54" i="6"/>
  <c r="B55" i="6"/>
  <c r="M55" i="6" s="1"/>
  <c r="C55" i="6"/>
  <c r="B56" i="6"/>
  <c r="M56" i="6" s="1"/>
  <c r="C56" i="6"/>
  <c r="B57" i="6"/>
  <c r="M57" i="6" s="1"/>
  <c r="C57" i="6"/>
  <c r="B58" i="6"/>
  <c r="M58" i="6" s="1"/>
  <c r="C58" i="6"/>
  <c r="B59" i="6"/>
  <c r="M59" i="6" s="1"/>
  <c r="C59" i="6"/>
  <c r="B60" i="6"/>
  <c r="M60" i="6" s="1"/>
  <c r="C60" i="6"/>
  <c r="B61" i="6"/>
  <c r="M61" i="6" s="1"/>
  <c r="C61" i="6"/>
  <c r="B62" i="6"/>
  <c r="M62" i="6" s="1"/>
  <c r="C62" i="6"/>
  <c r="B63" i="6"/>
  <c r="M63" i="6" s="1"/>
  <c r="C63" i="6"/>
  <c r="B64" i="6"/>
  <c r="M64" i="6" s="1"/>
  <c r="C64" i="6"/>
  <c r="B65" i="6"/>
  <c r="M65" i="6" s="1"/>
  <c r="C65" i="6"/>
  <c r="B66" i="6"/>
  <c r="M66" i="6" s="1"/>
  <c r="C66" i="6"/>
  <c r="B67" i="6"/>
  <c r="M67" i="6" s="1"/>
  <c r="C67" i="6"/>
  <c r="B68" i="6"/>
  <c r="M68" i="6" s="1"/>
  <c r="C68" i="6"/>
  <c r="B69" i="6"/>
  <c r="M69" i="6" s="1"/>
  <c r="C69" i="6"/>
  <c r="B70" i="6"/>
  <c r="M70" i="6" s="1"/>
  <c r="C70" i="6"/>
  <c r="B71" i="6"/>
  <c r="M71" i="6" s="1"/>
  <c r="C71" i="6"/>
  <c r="B72" i="6"/>
  <c r="M72" i="6" s="1"/>
  <c r="C72" i="6"/>
  <c r="B73" i="6"/>
  <c r="M73" i="6" s="1"/>
  <c r="C73" i="6"/>
  <c r="B74" i="6"/>
  <c r="M74" i="6" s="1"/>
  <c r="C74" i="6"/>
  <c r="B75" i="6"/>
  <c r="M75" i="6" s="1"/>
  <c r="C75" i="6"/>
  <c r="B76" i="6"/>
  <c r="M76" i="6" s="1"/>
  <c r="C76" i="6"/>
  <c r="B77" i="6"/>
  <c r="M77" i="6" s="1"/>
  <c r="C77" i="6"/>
  <c r="B78" i="6"/>
  <c r="M78" i="6" s="1"/>
  <c r="C78" i="6"/>
  <c r="B79" i="6"/>
  <c r="M79" i="6" s="1"/>
  <c r="C79" i="6"/>
  <c r="B80" i="6"/>
  <c r="M80" i="6" s="1"/>
  <c r="C80" i="6"/>
  <c r="B81" i="6"/>
  <c r="M81" i="6" s="1"/>
  <c r="C81" i="6"/>
  <c r="B82" i="6"/>
  <c r="M82" i="6" s="1"/>
  <c r="C82" i="6"/>
  <c r="B83" i="6"/>
  <c r="M83" i="6" s="1"/>
  <c r="C83" i="6"/>
  <c r="B84" i="6"/>
  <c r="M84" i="6" s="1"/>
  <c r="C84" i="6"/>
  <c r="B85" i="6"/>
  <c r="M85" i="6" s="1"/>
  <c r="C85" i="6"/>
  <c r="B86" i="6"/>
  <c r="M86" i="6" s="1"/>
  <c r="C86" i="6"/>
  <c r="B87" i="6"/>
  <c r="M87" i="6" s="1"/>
  <c r="C87" i="6"/>
  <c r="B88" i="6"/>
  <c r="M88" i="6" s="1"/>
  <c r="C88" i="6"/>
  <c r="B89" i="6"/>
  <c r="M89" i="6" s="1"/>
  <c r="C89" i="6"/>
  <c r="B90" i="6"/>
  <c r="M90" i="6" s="1"/>
  <c r="C90" i="6"/>
  <c r="B91" i="6"/>
  <c r="M91" i="6" s="1"/>
  <c r="C91" i="6"/>
  <c r="B92" i="6"/>
  <c r="M92" i="6" s="1"/>
  <c r="C92" i="6"/>
  <c r="B93" i="6"/>
  <c r="M93" i="6" s="1"/>
  <c r="C93" i="6"/>
  <c r="B94" i="6"/>
  <c r="M94" i="6" s="1"/>
  <c r="C94" i="6"/>
  <c r="B95" i="6"/>
  <c r="M95" i="6" s="1"/>
  <c r="C95" i="6"/>
  <c r="B96" i="6"/>
  <c r="M96" i="6" s="1"/>
  <c r="C96" i="6"/>
  <c r="B97" i="6"/>
  <c r="M97" i="6" s="1"/>
  <c r="C97" i="6"/>
  <c r="B98" i="6"/>
  <c r="M98" i="6" s="1"/>
  <c r="C98" i="6"/>
  <c r="B99" i="6"/>
  <c r="M99" i="6" s="1"/>
  <c r="C99" i="6"/>
  <c r="B100" i="6"/>
  <c r="M100" i="6" s="1"/>
  <c r="C100" i="6"/>
  <c r="B101" i="6"/>
  <c r="M101" i="6" s="1"/>
  <c r="C101" i="6"/>
  <c r="B102" i="6"/>
  <c r="M102" i="6" s="1"/>
  <c r="C102" i="6"/>
  <c r="B103" i="6"/>
  <c r="M103" i="6" s="1"/>
  <c r="C103" i="6"/>
  <c r="B104" i="6"/>
  <c r="M104" i="6" s="1"/>
  <c r="C104" i="6"/>
  <c r="B105" i="6"/>
  <c r="M105" i="6" s="1"/>
  <c r="C105" i="6"/>
  <c r="B106" i="6"/>
  <c r="M106" i="6" s="1"/>
  <c r="C106" i="6"/>
  <c r="B107" i="6"/>
  <c r="M107" i="6" s="1"/>
  <c r="C107" i="6"/>
  <c r="B108" i="6"/>
  <c r="M108" i="6" s="1"/>
  <c r="C108" i="6"/>
  <c r="B109" i="6"/>
  <c r="M109" i="6" s="1"/>
  <c r="C109" i="6"/>
  <c r="B110" i="6"/>
  <c r="M110" i="6" s="1"/>
  <c r="C110" i="6"/>
  <c r="B111" i="6"/>
  <c r="M111" i="6" s="1"/>
  <c r="C111" i="6"/>
  <c r="B112" i="6"/>
  <c r="M112" i="6" s="1"/>
  <c r="C112" i="6"/>
  <c r="B113" i="6"/>
  <c r="M113" i="6" s="1"/>
  <c r="C113" i="6"/>
  <c r="B114" i="6"/>
  <c r="M114" i="6" s="1"/>
  <c r="C114" i="6"/>
  <c r="B115" i="6"/>
  <c r="M115" i="6" s="1"/>
  <c r="C115" i="6"/>
  <c r="B116" i="6"/>
  <c r="M116" i="6" s="1"/>
  <c r="C116" i="6"/>
  <c r="B117" i="6"/>
  <c r="M117" i="6" s="1"/>
  <c r="C117" i="6"/>
  <c r="B118" i="6"/>
  <c r="M118" i="6" s="1"/>
  <c r="C118" i="6"/>
  <c r="B119" i="6"/>
  <c r="M119" i="6" s="1"/>
  <c r="C119" i="6"/>
  <c r="B120" i="6"/>
  <c r="M120" i="6" s="1"/>
  <c r="C120" i="6"/>
  <c r="B121" i="6"/>
  <c r="M121" i="6" s="1"/>
  <c r="C121" i="6"/>
  <c r="B122" i="6"/>
  <c r="M122" i="6" s="1"/>
  <c r="C122" i="6"/>
  <c r="B123" i="6"/>
  <c r="M123" i="6" s="1"/>
  <c r="C123" i="6"/>
  <c r="B124" i="6"/>
  <c r="M124" i="6" s="1"/>
  <c r="C124" i="6"/>
  <c r="B125" i="6"/>
  <c r="M125" i="6" s="1"/>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T7" i="6"/>
  <c r="C7" i="6"/>
  <c r="B7" i="6"/>
  <c r="M7" i="6" s="1"/>
  <c r="I11" i="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I151" i="1" s="1"/>
  <c r="I152" i="1" s="1"/>
  <c r="I153" i="1" s="1"/>
  <c r="I154" i="1" s="1"/>
  <c r="I155" i="1" s="1"/>
  <c r="I156" i="1" s="1"/>
  <c r="I157" i="1" s="1"/>
  <c r="I158" i="1" s="1"/>
  <c r="I159" i="1" s="1"/>
  <c r="I160" i="1" s="1"/>
  <c r="I161" i="1" s="1"/>
  <c r="I162" i="1" s="1"/>
  <c r="I125" i="6" l="1"/>
  <c r="I121" i="6"/>
  <c r="I117" i="6"/>
  <c r="I113" i="6"/>
  <c r="I109" i="6"/>
  <c r="I105" i="6"/>
  <c r="I101" i="6"/>
  <c r="I97" i="6"/>
  <c r="I93" i="6"/>
  <c r="I89" i="6"/>
  <c r="I85" i="6"/>
  <c r="I81" i="6"/>
  <c r="I77" i="6"/>
  <c r="I73" i="6"/>
  <c r="I69" i="6"/>
  <c r="I65" i="6"/>
  <c r="I61" i="6"/>
  <c r="I57" i="6"/>
  <c r="I53" i="6"/>
  <c r="I49" i="6"/>
  <c r="I45" i="6"/>
  <c r="I41" i="6"/>
  <c r="I37" i="6"/>
  <c r="I33" i="6"/>
  <c r="I29" i="6"/>
  <c r="I25" i="6"/>
  <c r="I21" i="6"/>
  <c r="I17" i="6"/>
  <c r="I13" i="6"/>
  <c r="I9" i="6"/>
  <c r="I124" i="6"/>
  <c r="I120" i="6"/>
  <c r="I116" i="6"/>
  <c r="I112" i="6"/>
  <c r="I108" i="6"/>
  <c r="I104" i="6"/>
  <c r="I100" i="6"/>
  <c r="I96" i="6"/>
  <c r="I92" i="6"/>
  <c r="I88" i="6"/>
  <c r="I84" i="6"/>
  <c r="I80" i="6"/>
  <c r="I76" i="6"/>
  <c r="I72" i="6"/>
  <c r="I68" i="6"/>
  <c r="I64" i="6"/>
  <c r="I60" i="6"/>
  <c r="I56" i="6"/>
  <c r="I52" i="6"/>
  <c r="I48" i="6"/>
  <c r="I44" i="6"/>
  <c r="I40" i="6"/>
  <c r="I36" i="6"/>
  <c r="I32" i="6"/>
  <c r="I28" i="6"/>
  <c r="I24" i="6"/>
  <c r="I20" i="6"/>
  <c r="I16" i="6"/>
  <c r="I12" i="6"/>
  <c r="I123" i="6"/>
  <c r="I119" i="6"/>
  <c r="I115" i="6"/>
  <c r="I111" i="6"/>
  <c r="I107" i="6"/>
  <c r="I103" i="6"/>
  <c r="I99" i="6"/>
  <c r="I95" i="6"/>
  <c r="I91" i="6"/>
  <c r="I87" i="6"/>
  <c r="I83" i="6"/>
  <c r="I79" i="6"/>
  <c r="I75" i="6"/>
  <c r="I71" i="6"/>
  <c r="I67" i="6"/>
  <c r="I63" i="6"/>
  <c r="I59" i="6"/>
  <c r="I55" i="6"/>
  <c r="I51" i="6"/>
  <c r="I47" i="6"/>
  <c r="I43" i="6"/>
  <c r="I39" i="6"/>
  <c r="I35" i="6"/>
  <c r="I31" i="6"/>
  <c r="I27" i="6"/>
  <c r="I23" i="6"/>
  <c r="I19" i="6"/>
  <c r="I15" i="6"/>
  <c r="I11" i="6"/>
  <c r="I122" i="6"/>
  <c r="I118" i="6"/>
  <c r="I114" i="6"/>
  <c r="I110" i="6"/>
  <c r="I106" i="6"/>
  <c r="I102" i="6"/>
  <c r="I98" i="6"/>
  <c r="I94" i="6"/>
  <c r="I90" i="6"/>
  <c r="I86" i="6"/>
  <c r="I82" i="6"/>
  <c r="I78" i="6"/>
  <c r="I74" i="6"/>
  <c r="I70" i="6"/>
  <c r="I66" i="6"/>
  <c r="I62" i="6"/>
  <c r="I58" i="6"/>
  <c r="I54" i="6"/>
  <c r="I50" i="6"/>
  <c r="I46" i="6"/>
  <c r="I42" i="6"/>
  <c r="I38" i="6"/>
  <c r="I34" i="6"/>
  <c r="I30" i="6"/>
  <c r="I26" i="6"/>
  <c r="I22" i="6"/>
  <c r="I18" i="6"/>
  <c r="I14" i="6"/>
  <c r="I10" i="6"/>
  <c r="Z124" i="6"/>
  <c r="AD124" i="6" s="1"/>
  <c r="Z112" i="6"/>
  <c r="AD112" i="6" s="1"/>
  <c r="Z92" i="6"/>
  <c r="AD92" i="6" s="1"/>
  <c r="Z64" i="6"/>
  <c r="AD64" i="6" s="1"/>
  <c r="Z36" i="6"/>
  <c r="AD36" i="6" s="1"/>
  <c r="Z20" i="6"/>
  <c r="AD20" i="6" s="1"/>
  <c r="Z120" i="6"/>
  <c r="AD120" i="6" s="1"/>
  <c r="Z56" i="6"/>
  <c r="AD56" i="6" s="1"/>
  <c r="Z12" i="6"/>
  <c r="AD12" i="6" s="1"/>
  <c r="Z119" i="6"/>
  <c r="AD119" i="6" s="1"/>
  <c r="Z111" i="6"/>
  <c r="AD111" i="6" s="1"/>
  <c r="Z107" i="6"/>
  <c r="AD107" i="6" s="1"/>
  <c r="Z108" i="6"/>
  <c r="AD108" i="6" s="1"/>
  <c r="Z109" i="6"/>
  <c r="AD109" i="6" s="1"/>
  <c r="Z103" i="6"/>
  <c r="AD103" i="6" s="1"/>
  <c r="Z99" i="6"/>
  <c r="AD99" i="6" s="1"/>
  <c r="Z91" i="6"/>
  <c r="AD91" i="6" s="1"/>
  <c r="Z83" i="6"/>
  <c r="AD83" i="6" s="1"/>
  <c r="Z79" i="6"/>
  <c r="AD79" i="6" s="1"/>
  <c r="Z80" i="6"/>
  <c r="AD80" i="6" s="1"/>
  <c r="Z81" i="6"/>
  <c r="AD81" i="6" s="1"/>
  <c r="Z75" i="6"/>
  <c r="AD75" i="6" s="1"/>
  <c r="Z71" i="6"/>
  <c r="AD71" i="6" s="1"/>
  <c r="Z63" i="6"/>
  <c r="AD63" i="6" s="1"/>
  <c r="Z55" i="6"/>
  <c r="AD55" i="6" s="1"/>
  <c r="Z51" i="6"/>
  <c r="AD51" i="6" s="1"/>
  <c r="Z52" i="6"/>
  <c r="AD52" i="6" s="1"/>
  <c r="Z53" i="6"/>
  <c r="AD53" i="6" s="1"/>
  <c r="Z47" i="6"/>
  <c r="AD47" i="6" s="1"/>
  <c r="Z43" i="6"/>
  <c r="AD43" i="6" s="1"/>
  <c r="Z35" i="6"/>
  <c r="AD35" i="6" s="1"/>
  <c r="Z27" i="6"/>
  <c r="AD27" i="6" s="1"/>
  <c r="Z23" i="6"/>
  <c r="AD23" i="6" s="1"/>
  <c r="Z24" i="6"/>
  <c r="AD24" i="6" s="1"/>
  <c r="Z25" i="6"/>
  <c r="AD25" i="6" s="1"/>
  <c r="Z19" i="6"/>
  <c r="AD19" i="6" s="1"/>
  <c r="Z15" i="6"/>
  <c r="AD15" i="6" s="1"/>
  <c r="Z104" i="6"/>
  <c r="AD104" i="6" s="1"/>
  <c r="Z102" i="6"/>
  <c r="AD102" i="6" s="1"/>
  <c r="Z100" i="6"/>
  <c r="AD100" i="6" s="1"/>
  <c r="Z101" i="6"/>
  <c r="AD101" i="6" s="1"/>
  <c r="Z96" i="6"/>
  <c r="AD96" i="6" s="1"/>
  <c r="Z84" i="6"/>
  <c r="AD84" i="6" s="1"/>
  <c r="Z76" i="6"/>
  <c r="AD76" i="6" s="1"/>
  <c r="Z74" i="6"/>
  <c r="AD74" i="6" s="1"/>
  <c r="Z72" i="6"/>
  <c r="AD72" i="6" s="1"/>
  <c r="Z73" i="6"/>
  <c r="AD73" i="6" s="1"/>
  <c r="Z68" i="6"/>
  <c r="AD68" i="6" s="1"/>
  <c r="Z48" i="6"/>
  <c r="AD48" i="6" s="1"/>
  <c r="Z46" i="6"/>
  <c r="AD46" i="6" s="1"/>
  <c r="Z44" i="6"/>
  <c r="AD44" i="6" s="1"/>
  <c r="Z45" i="6"/>
  <c r="AD45" i="6" s="1"/>
  <c r="Z40" i="6"/>
  <c r="AD40" i="6" s="1"/>
  <c r="Z28" i="6"/>
  <c r="AD28" i="6" s="1"/>
  <c r="Z18" i="6"/>
  <c r="AD18" i="6" s="1"/>
  <c r="Z16" i="6"/>
  <c r="AD16" i="6" s="1"/>
  <c r="Z17" i="6"/>
  <c r="AD17" i="6" s="1"/>
  <c r="Z5" i="6"/>
  <c r="AD5" i="6" s="1"/>
  <c r="Z7" i="6"/>
  <c r="AD7" i="6" s="1"/>
  <c r="Z8" i="6"/>
  <c r="AD8" i="6" s="1"/>
  <c r="Z118" i="6"/>
  <c r="AD118" i="6" s="1"/>
  <c r="Z114" i="6"/>
  <c r="AD114" i="6" s="1"/>
  <c r="Z115" i="6"/>
  <c r="AD115" i="6" s="1"/>
  <c r="Z116" i="6"/>
  <c r="AD116" i="6" s="1"/>
  <c r="Z110" i="6"/>
  <c r="AD110" i="6" s="1"/>
  <c r="Z106" i="6"/>
  <c r="AD106" i="6" s="1"/>
  <c r="Z98" i="6"/>
  <c r="AD98" i="6" s="1"/>
  <c r="Z90" i="6"/>
  <c r="AD90" i="6" s="1"/>
  <c r="Z86" i="6"/>
  <c r="AD86" i="6" s="1"/>
  <c r="Z87" i="6"/>
  <c r="AD87" i="6" s="1"/>
  <c r="Z88" i="6"/>
  <c r="AD88" i="6" s="1"/>
  <c r="Z82" i="6"/>
  <c r="AD82" i="6" s="1"/>
  <c r="Z78" i="6"/>
  <c r="AD78" i="6" s="1"/>
  <c r="Z70" i="6"/>
  <c r="AD70" i="6" s="1"/>
  <c r="Z62" i="6"/>
  <c r="AD62" i="6" s="1"/>
  <c r="Z58" i="6"/>
  <c r="AD58" i="6" s="1"/>
  <c r="Z59" i="6"/>
  <c r="AD59" i="6" s="1"/>
  <c r="Z60" i="6"/>
  <c r="AD60" i="6" s="1"/>
  <c r="Z54" i="6"/>
  <c r="AD54" i="6" s="1"/>
  <c r="Z50" i="6"/>
  <c r="AD50" i="6" s="1"/>
  <c r="Z42" i="6"/>
  <c r="AD42" i="6" s="1"/>
  <c r="Z34" i="6"/>
  <c r="AD34" i="6" s="1"/>
  <c r="Z30" i="6"/>
  <c r="AD30" i="6" s="1"/>
  <c r="Z31" i="6"/>
  <c r="AD31" i="6" s="1"/>
  <c r="Z32" i="6"/>
  <c r="AD32" i="6" s="1"/>
  <c r="Z26" i="6"/>
  <c r="AD26" i="6" s="1"/>
  <c r="Z22" i="6"/>
  <c r="AD22" i="6" s="1"/>
  <c r="Z14" i="6"/>
  <c r="AD14" i="6" s="1"/>
  <c r="Z125" i="6"/>
  <c r="AD125" i="6" s="1"/>
  <c r="Z122" i="6"/>
  <c r="AD122" i="6" s="1"/>
  <c r="Z121" i="6"/>
  <c r="AD121" i="6" s="1"/>
  <c r="Z123" i="6"/>
  <c r="AD123" i="6" s="1"/>
  <c r="Z117" i="6"/>
  <c r="AD117" i="6" s="1"/>
  <c r="Z113" i="6"/>
  <c r="AD113" i="6" s="1"/>
  <c r="Z105" i="6"/>
  <c r="AD105" i="6" s="1"/>
  <c r="Z97" i="6"/>
  <c r="AD97" i="6" s="1"/>
  <c r="Z94" i="6"/>
  <c r="AD94" i="6" s="1"/>
  <c r="Z95" i="6"/>
  <c r="AD95" i="6" s="1"/>
  <c r="Z93" i="6"/>
  <c r="AD93" i="6" s="1"/>
  <c r="Z89" i="6"/>
  <c r="AD89" i="6" s="1"/>
  <c r="Z85" i="6"/>
  <c r="AD85" i="6" s="1"/>
  <c r="Z77" i="6"/>
  <c r="AD77" i="6" s="1"/>
  <c r="Z69" i="6"/>
  <c r="AD69" i="6" s="1"/>
  <c r="Z66" i="6"/>
  <c r="AD66" i="6" s="1"/>
  <c r="Z67" i="6"/>
  <c r="AD67" i="6" s="1"/>
  <c r="Z65" i="6"/>
  <c r="AD65" i="6" s="1"/>
  <c r="Z61" i="6"/>
  <c r="AD61" i="6" s="1"/>
  <c r="Z57" i="6"/>
  <c r="AD57" i="6" s="1"/>
  <c r="Z49" i="6"/>
  <c r="AD49" i="6" s="1"/>
  <c r="Z41" i="6"/>
  <c r="AD41" i="6" s="1"/>
  <c r="Z38" i="6"/>
  <c r="AD38" i="6" s="1"/>
  <c r="Z39" i="6"/>
  <c r="AD39" i="6" s="1"/>
  <c r="Z37" i="6"/>
  <c r="AD37" i="6" s="1"/>
  <c r="Z33" i="6"/>
  <c r="AD33" i="6" s="1"/>
  <c r="Z29" i="6"/>
  <c r="AD29" i="6" s="1"/>
  <c r="Z21" i="6"/>
  <c r="AD21" i="6" s="1"/>
  <c r="Z13" i="6"/>
  <c r="AD13" i="6" s="1"/>
  <c r="Z10" i="6"/>
  <c r="AD10" i="6" s="1"/>
  <c r="Z11" i="6"/>
  <c r="AD11" i="6" s="1"/>
  <c r="Z9" i="6"/>
  <c r="AD9" i="6" s="1"/>
  <c r="D152" i="6"/>
  <c r="B157" i="16" s="1"/>
  <c r="D146" i="6"/>
  <c r="B151" i="16" s="1"/>
  <c r="D140" i="6"/>
  <c r="B145" i="16" s="1"/>
  <c r="D136" i="6"/>
  <c r="B141" i="16" s="1"/>
  <c r="D130" i="6"/>
  <c r="B135" i="16" s="1"/>
  <c r="D126" i="6"/>
  <c r="B131" i="16" s="1"/>
  <c r="D124" i="6"/>
  <c r="D122" i="6"/>
  <c r="B127" i="16" s="1"/>
  <c r="D118" i="6"/>
  <c r="D116" i="6"/>
  <c r="D114" i="6"/>
  <c r="B119" i="16" s="1"/>
  <c r="D112" i="6"/>
  <c r="D110" i="6"/>
  <c r="D108" i="6"/>
  <c r="B113" i="16" s="1"/>
  <c r="D106" i="6"/>
  <c r="D104" i="6"/>
  <c r="D102" i="6"/>
  <c r="D100" i="6"/>
  <c r="B105" i="16" s="1"/>
  <c r="D98" i="6"/>
  <c r="D96" i="6"/>
  <c r="D94" i="6"/>
  <c r="B99" i="16" s="1"/>
  <c r="D92" i="6"/>
  <c r="D90" i="6"/>
  <c r="D88" i="6"/>
  <c r="D86" i="6"/>
  <c r="B91" i="16" s="1"/>
  <c r="D84" i="6"/>
  <c r="D82" i="6"/>
  <c r="D80" i="6"/>
  <c r="B85" i="16" s="1"/>
  <c r="D78" i="6"/>
  <c r="D76" i="6"/>
  <c r="D74" i="6"/>
  <c r="D72" i="6"/>
  <c r="B77" i="16" s="1"/>
  <c r="D70" i="6"/>
  <c r="D68" i="6"/>
  <c r="D66" i="6"/>
  <c r="B71" i="16" s="1"/>
  <c r="D64" i="6"/>
  <c r="D62" i="6"/>
  <c r="D60" i="6"/>
  <c r="D58" i="6"/>
  <c r="B63" i="16" s="1"/>
  <c r="D56" i="6"/>
  <c r="D54" i="6"/>
  <c r="D52" i="6"/>
  <c r="B57" i="16" s="1"/>
  <c r="D50" i="6"/>
  <c r="D48" i="6"/>
  <c r="D46" i="6"/>
  <c r="D44" i="6"/>
  <c r="B49" i="16" s="1"/>
  <c r="D42" i="6"/>
  <c r="D40" i="6"/>
  <c r="D38" i="6"/>
  <c r="B43" i="16" s="1"/>
  <c r="D36" i="6"/>
  <c r="D34" i="6"/>
  <c r="D32" i="6"/>
  <c r="D30" i="6"/>
  <c r="B35" i="16" s="1"/>
  <c r="D28" i="6"/>
  <c r="D26" i="6"/>
  <c r="B31" i="16" s="1"/>
  <c r="D24" i="6"/>
  <c r="B29" i="16" s="1"/>
  <c r="D22" i="6"/>
  <c r="D20" i="6"/>
  <c r="D18" i="6"/>
  <c r="D16" i="6"/>
  <c r="B21" i="16" s="1"/>
  <c r="D14" i="6"/>
  <c r="D12" i="6"/>
  <c r="B17" i="16" s="1"/>
  <c r="D10" i="6"/>
  <c r="B15" i="16" s="1"/>
  <c r="D8" i="6"/>
  <c r="D156" i="6"/>
  <c r="B161" i="16" s="1"/>
  <c r="D148" i="6"/>
  <c r="B153" i="16" s="1"/>
  <c r="D142" i="6"/>
  <c r="B147" i="16" s="1"/>
  <c r="D138" i="6"/>
  <c r="B143" i="16" s="1"/>
  <c r="D134" i="6"/>
  <c r="B139" i="16" s="1"/>
  <c r="D128" i="6"/>
  <c r="B133" i="16" s="1"/>
  <c r="D120" i="6"/>
  <c r="D154" i="6"/>
  <c r="B159" i="16" s="1"/>
  <c r="D150" i="6"/>
  <c r="B155" i="16" s="1"/>
  <c r="D144" i="6"/>
  <c r="B149" i="16" s="1"/>
  <c r="D132" i="6"/>
  <c r="B137" i="16" s="1"/>
  <c r="D155" i="6"/>
  <c r="B160" i="16" s="1"/>
  <c r="D151" i="6"/>
  <c r="B156" i="16" s="1"/>
  <c r="D147" i="6"/>
  <c r="B152" i="16" s="1"/>
  <c r="D143" i="6"/>
  <c r="B148" i="16" s="1"/>
  <c r="D139" i="6"/>
  <c r="B144" i="16" s="1"/>
  <c r="D135" i="6"/>
  <c r="B140" i="16" s="1"/>
  <c r="D131" i="6"/>
  <c r="B136" i="16" s="1"/>
  <c r="D127" i="6"/>
  <c r="B132" i="16" s="1"/>
  <c r="D123" i="6"/>
  <c r="D119" i="6"/>
  <c r="D115" i="6"/>
  <c r="B120" i="16" s="1"/>
  <c r="D111" i="6"/>
  <c r="D107" i="6"/>
  <c r="B112" i="16" s="1"/>
  <c r="D103" i="6"/>
  <c r="D99" i="6"/>
  <c r="D95" i="6"/>
  <c r="D91" i="6"/>
  <c r="D87" i="6"/>
  <c r="B92" i="16" s="1"/>
  <c r="D83" i="6"/>
  <c r="D79" i="6"/>
  <c r="B84" i="16" s="1"/>
  <c r="D75" i="6"/>
  <c r="D71" i="6"/>
  <c r="D67" i="6"/>
  <c r="D63" i="6"/>
  <c r="D55" i="6"/>
  <c r="D51" i="6"/>
  <c r="B56" i="16" s="1"/>
  <c r="D47" i="6"/>
  <c r="D43" i="6"/>
  <c r="D39" i="6"/>
  <c r="D35" i="6"/>
  <c r="D31" i="6"/>
  <c r="B36" i="16" s="1"/>
  <c r="D27" i="6"/>
  <c r="D23" i="6"/>
  <c r="B28" i="16" s="1"/>
  <c r="D19" i="6"/>
  <c r="B24" i="16" s="1"/>
  <c r="D15" i="6"/>
  <c r="D157" i="6"/>
  <c r="B162" i="16" s="1"/>
  <c r="D153" i="6"/>
  <c r="B158" i="16" s="1"/>
  <c r="D149" i="6"/>
  <c r="B154" i="16" s="1"/>
  <c r="D145" i="6"/>
  <c r="B150" i="16" s="1"/>
  <c r="D141" i="6"/>
  <c r="B146" i="16" s="1"/>
  <c r="D137" i="6"/>
  <c r="B142" i="16" s="1"/>
  <c r="D133" i="6"/>
  <c r="B138" i="16" s="1"/>
  <c r="D129" i="6"/>
  <c r="B134" i="16" s="1"/>
  <c r="D125" i="6"/>
  <c r="B130" i="16" s="1"/>
  <c r="D121" i="6"/>
  <c r="B126" i="16" s="1"/>
  <c r="D117" i="6"/>
  <c r="D113" i="6"/>
  <c r="D109" i="6"/>
  <c r="D105" i="6"/>
  <c r="D101" i="6"/>
  <c r="B106" i="16" s="1"/>
  <c r="D97" i="6"/>
  <c r="D93" i="6"/>
  <c r="B98" i="16" s="1"/>
  <c r="D89" i="6"/>
  <c r="D85" i="6"/>
  <c r="D81" i="6"/>
  <c r="D77" i="6"/>
  <c r="B82" i="16" s="1"/>
  <c r="D73" i="6"/>
  <c r="B78" i="16" s="1"/>
  <c r="D69" i="6"/>
  <c r="D65" i="6"/>
  <c r="B70" i="16" s="1"/>
  <c r="D61" i="6"/>
  <c r="B66" i="16" s="1"/>
  <c r="D57" i="6"/>
  <c r="D53" i="6"/>
  <c r="D49" i="6"/>
  <c r="D45" i="6"/>
  <c r="B50" i="16" s="1"/>
  <c r="D41" i="6"/>
  <c r="D37" i="6"/>
  <c r="B42" i="16" s="1"/>
  <c r="D33" i="6"/>
  <c r="D29" i="6"/>
  <c r="D25" i="6"/>
  <c r="D21" i="6"/>
  <c r="D17" i="6"/>
  <c r="B22" i="16" s="1"/>
  <c r="D59" i="6"/>
  <c r="B64" i="16" s="1"/>
  <c r="D158" i="6"/>
  <c r="B163" i="16" s="1"/>
  <c r="D13" i="6"/>
  <c r="D11" i="6"/>
  <c r="D9" i="6"/>
  <c r="B14" i="16" s="1"/>
  <c r="I165" i="1"/>
  <c r="J122" i="6" l="1"/>
  <c r="B125" i="16"/>
  <c r="J125" i="6"/>
  <c r="B129" i="16"/>
  <c r="J117" i="6"/>
  <c r="B121" i="16"/>
  <c r="J118" i="6"/>
  <c r="B122" i="16"/>
  <c r="J120" i="6"/>
  <c r="B124" i="16"/>
  <c r="J119" i="6"/>
  <c r="B123" i="16"/>
  <c r="J124" i="6"/>
  <c r="B128" i="16"/>
  <c r="J110" i="6"/>
  <c r="B114" i="16"/>
  <c r="J112" i="6"/>
  <c r="B116" i="16"/>
  <c r="J99" i="6"/>
  <c r="B103" i="16"/>
  <c r="J108" i="6"/>
  <c r="B111" i="16"/>
  <c r="J98" i="6"/>
  <c r="B102" i="16"/>
  <c r="J115" i="6"/>
  <c r="B118" i="16"/>
  <c r="J101" i="6"/>
  <c r="B104" i="16"/>
  <c r="J104" i="6"/>
  <c r="B108" i="16"/>
  <c r="J103" i="6"/>
  <c r="B107" i="16"/>
  <c r="J111" i="6"/>
  <c r="B115" i="16"/>
  <c r="J106" i="6"/>
  <c r="B110" i="16"/>
  <c r="J105" i="6"/>
  <c r="B109" i="16"/>
  <c r="J113" i="6"/>
  <c r="B117" i="16"/>
  <c r="J96" i="6"/>
  <c r="B100" i="16"/>
  <c r="J83" i="6"/>
  <c r="B87" i="16"/>
  <c r="J91" i="6"/>
  <c r="B95" i="16"/>
  <c r="J82" i="6"/>
  <c r="B86" i="16"/>
  <c r="J84" i="6"/>
  <c r="B88" i="16"/>
  <c r="J85" i="6"/>
  <c r="B89" i="16"/>
  <c r="J95" i="6"/>
  <c r="B97" i="16"/>
  <c r="J86" i="6"/>
  <c r="B90" i="16"/>
  <c r="J90" i="6"/>
  <c r="B94" i="16"/>
  <c r="J92" i="6"/>
  <c r="B96" i="16"/>
  <c r="J89" i="6"/>
  <c r="B93" i="16"/>
  <c r="J97" i="6"/>
  <c r="B101" i="16"/>
  <c r="J64" i="6"/>
  <c r="B68" i="16"/>
  <c r="J75" i="6"/>
  <c r="B79" i="16"/>
  <c r="J68" i="6"/>
  <c r="B72" i="16"/>
  <c r="J69" i="6"/>
  <c r="B73" i="16"/>
  <c r="J77" i="6"/>
  <c r="B81" i="16"/>
  <c r="J70" i="6"/>
  <c r="B74" i="16"/>
  <c r="J74" i="6"/>
  <c r="B76" i="16"/>
  <c r="J63" i="6"/>
  <c r="B67" i="16"/>
  <c r="J71" i="6"/>
  <c r="B75" i="16"/>
  <c r="J80" i="6"/>
  <c r="B83" i="16"/>
  <c r="J76" i="6"/>
  <c r="B80" i="16"/>
  <c r="J67" i="6"/>
  <c r="B69" i="16"/>
  <c r="J62" i="6"/>
  <c r="J44" i="6"/>
  <c r="B48" i="16"/>
  <c r="J51" i="6"/>
  <c r="B55" i="16"/>
  <c r="J50" i="6"/>
  <c r="B54" i="16"/>
  <c r="J48" i="6"/>
  <c r="B52" i="16"/>
  <c r="J61" i="6"/>
  <c r="B65" i="16"/>
  <c r="J54" i="6"/>
  <c r="B58" i="16"/>
  <c r="J47" i="6"/>
  <c r="B51" i="16"/>
  <c r="J55" i="6"/>
  <c r="B59" i="16"/>
  <c r="J58" i="6"/>
  <c r="B62" i="16"/>
  <c r="J56" i="6"/>
  <c r="B60" i="16"/>
  <c r="J49" i="6"/>
  <c r="B53" i="16"/>
  <c r="J57" i="6"/>
  <c r="B61" i="16"/>
  <c r="J28" i="6"/>
  <c r="B32" i="16"/>
  <c r="J35" i="6"/>
  <c r="B39" i="16"/>
  <c r="J43" i="6"/>
  <c r="B47" i="16"/>
  <c r="J32" i="6"/>
  <c r="B34" i="16"/>
  <c r="J34" i="6"/>
  <c r="B38" i="16"/>
  <c r="J29" i="6"/>
  <c r="B33" i="16"/>
  <c r="J37" i="6"/>
  <c r="B41" i="16"/>
  <c r="J36" i="6"/>
  <c r="B40" i="16"/>
  <c r="J26" i="6"/>
  <c r="B30" i="16"/>
  <c r="J42" i="6"/>
  <c r="B46" i="16"/>
  <c r="J40" i="6"/>
  <c r="B44" i="16"/>
  <c r="J33" i="6"/>
  <c r="B37" i="16"/>
  <c r="J41" i="6"/>
  <c r="B45" i="16"/>
  <c r="J27" i="6"/>
  <c r="J24" i="6"/>
  <c r="B27" i="16"/>
  <c r="J21" i="6"/>
  <c r="B25" i="16"/>
  <c r="J22" i="6"/>
  <c r="B26" i="16"/>
  <c r="J19" i="6"/>
  <c r="B23" i="16"/>
  <c r="J20" i="6"/>
  <c r="J16" i="6"/>
  <c r="B20" i="16"/>
  <c r="J14" i="6"/>
  <c r="B18" i="16"/>
  <c r="J15" i="6"/>
  <c r="B19" i="16"/>
  <c r="J12" i="6"/>
  <c r="B16" i="16"/>
  <c r="J13" i="6"/>
  <c r="J10" i="6"/>
  <c r="B13" i="16"/>
  <c r="J52" i="6"/>
  <c r="J100" i="6"/>
  <c r="J116" i="6"/>
  <c r="J9" i="6"/>
  <c r="J25" i="6"/>
  <c r="J73" i="6"/>
  <c r="J121" i="6"/>
  <c r="J30" i="6"/>
  <c r="J46" i="6"/>
  <c r="J78" i="6"/>
  <c r="J94" i="6"/>
  <c r="J23" i="6"/>
  <c r="J39" i="6"/>
  <c r="J87" i="6"/>
  <c r="J72" i="6"/>
  <c r="J88" i="6"/>
  <c r="J45" i="6"/>
  <c r="J93" i="6"/>
  <c r="J109" i="6"/>
  <c r="J18" i="6"/>
  <c r="J66" i="6"/>
  <c r="J114" i="6"/>
  <c r="J11" i="6"/>
  <c r="J59" i="6"/>
  <c r="J107" i="6"/>
  <c r="J123" i="6"/>
  <c r="J60" i="6"/>
  <c r="J17" i="6"/>
  <c r="J65" i="6"/>
  <c r="J81" i="6"/>
  <c r="J38" i="6"/>
  <c r="J102" i="6"/>
  <c r="J31" i="6"/>
  <c r="J79" i="6"/>
  <c r="J53" i="6"/>
  <c r="D7" i="6"/>
  <c r="B12" i="16" s="1"/>
  <c r="E85" i="16" l="1"/>
  <c r="D78" i="16"/>
  <c r="F14" i="16"/>
  <c r="F82" i="16"/>
  <c r="D71" i="16"/>
  <c r="F28" i="16"/>
  <c r="C28" i="16"/>
  <c r="C14" i="16"/>
  <c r="D84" i="16"/>
  <c r="E17" i="16"/>
  <c r="C92" i="16"/>
  <c r="F77" i="16"/>
  <c r="C99" i="16"/>
  <c r="E63" i="16"/>
  <c r="C15" i="16"/>
  <c r="C82" i="16"/>
  <c r="E15" i="16"/>
  <c r="D56" i="16"/>
  <c r="C29" i="16"/>
  <c r="C85" i="16"/>
  <c r="C98" i="16"/>
  <c r="D17" i="16"/>
  <c r="E77" i="16"/>
  <c r="E98" i="16"/>
  <c r="D85" i="16"/>
  <c r="F64" i="16"/>
  <c r="F66" i="16"/>
  <c r="F99" i="16"/>
  <c r="D14" i="16"/>
  <c r="F24" i="16"/>
  <c r="C63" i="16"/>
  <c r="F92" i="16"/>
  <c r="C91" i="16"/>
  <c r="F98" i="16"/>
  <c r="D57" i="16"/>
  <c r="E57" i="16"/>
  <c r="F78" i="16"/>
  <c r="C70" i="16"/>
  <c r="D22" i="16"/>
  <c r="F17" i="16"/>
  <c r="F42" i="16"/>
  <c r="E36" i="16"/>
  <c r="C31" i="16"/>
  <c r="E50" i="16"/>
  <c r="C49" i="16"/>
  <c r="C77" i="16"/>
  <c r="C78" i="16"/>
  <c r="E99" i="16"/>
  <c r="C104" i="16"/>
  <c r="C102" i="16"/>
  <c r="E102" i="16"/>
  <c r="D102" i="16"/>
  <c r="D103" i="16"/>
  <c r="C103" i="16"/>
  <c r="E82" i="16"/>
  <c r="E101" i="16"/>
  <c r="D101" i="16"/>
  <c r="F101" i="16"/>
  <c r="C101" i="16"/>
  <c r="C96" i="16"/>
  <c r="E96" i="16"/>
  <c r="D96" i="16"/>
  <c r="F96" i="16"/>
  <c r="C90" i="16"/>
  <c r="F90" i="16"/>
  <c r="D90" i="16"/>
  <c r="E90" i="16"/>
  <c r="D99" i="16"/>
  <c r="E91" i="16"/>
  <c r="F89" i="16"/>
  <c r="D89" i="16"/>
  <c r="C89" i="16"/>
  <c r="E89" i="16"/>
  <c r="C86" i="16"/>
  <c r="F86" i="16"/>
  <c r="E86" i="16"/>
  <c r="D86" i="16"/>
  <c r="D87" i="16"/>
  <c r="E87" i="16"/>
  <c r="C87" i="16"/>
  <c r="F87" i="16"/>
  <c r="F84" i="16"/>
  <c r="E93" i="16"/>
  <c r="C93" i="16"/>
  <c r="F93" i="16"/>
  <c r="D93" i="16"/>
  <c r="F85" i="16"/>
  <c r="C94" i="16"/>
  <c r="E94" i="16"/>
  <c r="F94" i="16"/>
  <c r="D94" i="16"/>
  <c r="F91" i="16"/>
  <c r="D92" i="16"/>
  <c r="E97" i="16"/>
  <c r="C97" i="16"/>
  <c r="F97" i="16"/>
  <c r="D97" i="16"/>
  <c r="F88" i="16"/>
  <c r="E88" i="16"/>
  <c r="C88" i="16"/>
  <c r="D88" i="16"/>
  <c r="F95" i="16"/>
  <c r="D95" i="16"/>
  <c r="C95" i="16"/>
  <c r="E95" i="16"/>
  <c r="E100" i="16"/>
  <c r="C100" i="16"/>
  <c r="D100" i="16"/>
  <c r="F100" i="16"/>
  <c r="C84" i="16"/>
  <c r="D91" i="16"/>
  <c r="E92" i="16"/>
  <c r="D98" i="16"/>
  <c r="E84" i="16"/>
  <c r="D77" i="16"/>
  <c r="E69" i="16"/>
  <c r="D69" i="16"/>
  <c r="C69" i="16"/>
  <c r="F69" i="16"/>
  <c r="C83" i="16"/>
  <c r="E83" i="16"/>
  <c r="D83" i="16"/>
  <c r="F83" i="16"/>
  <c r="D67" i="16"/>
  <c r="E67" i="16"/>
  <c r="F67" i="16"/>
  <c r="C67" i="16"/>
  <c r="C74" i="16"/>
  <c r="D74" i="16"/>
  <c r="F74" i="16"/>
  <c r="E74" i="16"/>
  <c r="D82" i="16"/>
  <c r="C73" i="16"/>
  <c r="E73" i="16"/>
  <c r="D73" i="16"/>
  <c r="F73" i="16"/>
  <c r="F70" i="16"/>
  <c r="F79" i="16"/>
  <c r="D79" i="16"/>
  <c r="E79" i="16"/>
  <c r="C79" i="16"/>
  <c r="E71" i="16"/>
  <c r="D66" i="16"/>
  <c r="E80" i="16"/>
  <c r="C80" i="16"/>
  <c r="D80" i="16"/>
  <c r="F80" i="16"/>
  <c r="C75" i="16"/>
  <c r="D75" i="16"/>
  <c r="F75" i="16"/>
  <c r="E75" i="16"/>
  <c r="C76" i="16"/>
  <c r="F76" i="16"/>
  <c r="D76" i="16"/>
  <c r="E76" i="16"/>
  <c r="E78" i="16"/>
  <c r="C81" i="16"/>
  <c r="F81" i="16"/>
  <c r="D81" i="16"/>
  <c r="E81" i="16"/>
  <c r="C72" i="16"/>
  <c r="D72" i="16"/>
  <c r="E72" i="16"/>
  <c r="F72" i="16"/>
  <c r="E70" i="16"/>
  <c r="C71" i="16"/>
  <c r="E68" i="16"/>
  <c r="F68" i="16"/>
  <c r="C68" i="16"/>
  <c r="D68" i="16"/>
  <c r="E66" i="16"/>
  <c r="D70" i="16"/>
  <c r="F71" i="16"/>
  <c r="C66" i="16"/>
  <c r="F56" i="16"/>
  <c r="C57" i="16"/>
  <c r="E49" i="16"/>
  <c r="E64" i="16"/>
  <c r="D53" i="16"/>
  <c r="E53" i="16"/>
  <c r="F53" i="16"/>
  <c r="C53" i="16"/>
  <c r="C62" i="16"/>
  <c r="D62" i="16"/>
  <c r="F62" i="16"/>
  <c r="E62" i="16"/>
  <c r="E51" i="16"/>
  <c r="D51" i="16"/>
  <c r="C51" i="16"/>
  <c r="F51" i="16"/>
  <c r="E56" i="16"/>
  <c r="C65" i="16"/>
  <c r="D65" i="16"/>
  <c r="E65" i="16"/>
  <c r="F65" i="16"/>
  <c r="F49" i="16"/>
  <c r="E54" i="16"/>
  <c r="F54" i="16"/>
  <c r="C54" i="16"/>
  <c r="D54" i="16"/>
  <c r="D64" i="16"/>
  <c r="F63" i="16"/>
  <c r="F48" i="16"/>
  <c r="D48" i="16"/>
  <c r="E48" i="16"/>
  <c r="C48" i="16"/>
  <c r="F50" i="16"/>
  <c r="D50" i="16"/>
  <c r="F61" i="16"/>
  <c r="D61" i="16"/>
  <c r="E61" i="16"/>
  <c r="C61" i="16"/>
  <c r="F60" i="16"/>
  <c r="C60" i="16"/>
  <c r="D60" i="16"/>
  <c r="E60" i="16"/>
  <c r="C59" i="16"/>
  <c r="D59" i="16"/>
  <c r="F59" i="16"/>
  <c r="E59" i="16"/>
  <c r="C56" i="16"/>
  <c r="C58" i="16"/>
  <c r="F58" i="16"/>
  <c r="D58" i="16"/>
  <c r="E58" i="16"/>
  <c r="F57" i="16"/>
  <c r="D49" i="16"/>
  <c r="E52" i="16"/>
  <c r="C52" i="16"/>
  <c r="D52" i="16"/>
  <c r="F52" i="16"/>
  <c r="C64" i="16"/>
  <c r="D63" i="16"/>
  <c r="C55" i="16"/>
  <c r="F55" i="16"/>
  <c r="E55" i="16"/>
  <c r="D55" i="16"/>
  <c r="C50" i="16"/>
  <c r="F21" i="16"/>
  <c r="F29" i="16"/>
  <c r="D28" i="16"/>
  <c r="D37" i="16"/>
  <c r="C37" i="16"/>
  <c r="E37" i="16"/>
  <c r="F37" i="16"/>
  <c r="D46" i="16"/>
  <c r="C46" i="16"/>
  <c r="E46" i="16"/>
  <c r="F46" i="16"/>
  <c r="F43" i="16"/>
  <c r="D35" i="16"/>
  <c r="D40" i="16"/>
  <c r="F40" i="16"/>
  <c r="C40" i="16"/>
  <c r="E40" i="16"/>
  <c r="C33" i="16"/>
  <c r="D33" i="16"/>
  <c r="F33" i="16"/>
  <c r="E33" i="16"/>
  <c r="D36" i="16"/>
  <c r="E34" i="16"/>
  <c r="C34" i="16"/>
  <c r="D34" i="16"/>
  <c r="F34" i="16"/>
  <c r="E42" i="16"/>
  <c r="C39" i="16"/>
  <c r="D39" i="16"/>
  <c r="F39" i="16"/>
  <c r="E39" i="16"/>
  <c r="E31" i="16"/>
  <c r="D24" i="16"/>
  <c r="E24" i="16"/>
  <c r="E29" i="16"/>
  <c r="C43" i="16"/>
  <c r="C35" i="16"/>
  <c r="D45" i="16"/>
  <c r="E45" i="16"/>
  <c r="F45" i="16"/>
  <c r="C45" i="16"/>
  <c r="C44" i="16"/>
  <c r="F44" i="16"/>
  <c r="D44" i="16"/>
  <c r="E44" i="16"/>
  <c r="C30" i="16"/>
  <c r="F30" i="16"/>
  <c r="E30" i="16"/>
  <c r="D30" i="16"/>
  <c r="E43" i="16"/>
  <c r="F35" i="16"/>
  <c r="C41" i="16"/>
  <c r="E41" i="16"/>
  <c r="F41" i="16"/>
  <c r="D41" i="16"/>
  <c r="C36" i="16"/>
  <c r="F38" i="16"/>
  <c r="D38" i="16"/>
  <c r="C38" i="16"/>
  <c r="E38" i="16"/>
  <c r="D42" i="16"/>
  <c r="C47" i="16"/>
  <c r="E47" i="16"/>
  <c r="D47" i="16"/>
  <c r="F47" i="16"/>
  <c r="D31" i="16"/>
  <c r="F32" i="16"/>
  <c r="D32" i="16"/>
  <c r="E32" i="16"/>
  <c r="C32" i="16"/>
  <c r="D29" i="16"/>
  <c r="E28" i="16"/>
  <c r="C24" i="16"/>
  <c r="D43" i="16"/>
  <c r="E35" i="16"/>
  <c r="F36" i="16"/>
  <c r="C42" i="16"/>
  <c r="F31" i="16"/>
  <c r="C21" i="16"/>
  <c r="F22" i="16"/>
  <c r="D27" i="16"/>
  <c r="E27" i="16"/>
  <c r="F27" i="16"/>
  <c r="C27" i="16"/>
  <c r="E21" i="16"/>
  <c r="C22" i="16"/>
  <c r="F26" i="16"/>
  <c r="C26" i="16"/>
  <c r="D26" i="16"/>
  <c r="E26" i="16"/>
  <c r="F25" i="16"/>
  <c r="D25" i="16"/>
  <c r="C25" i="16"/>
  <c r="E25" i="16"/>
  <c r="D15" i="16"/>
  <c r="C17" i="16"/>
  <c r="D21" i="16"/>
  <c r="C23" i="16"/>
  <c r="F23" i="16"/>
  <c r="D23" i="16"/>
  <c r="E23" i="16"/>
  <c r="E22" i="16"/>
  <c r="F15" i="16"/>
  <c r="C18" i="16"/>
  <c r="F18" i="16"/>
  <c r="E18" i="16"/>
  <c r="D18" i="16"/>
  <c r="E19" i="16"/>
  <c r="F19" i="16"/>
  <c r="D19" i="16"/>
  <c r="C19" i="16"/>
  <c r="E20" i="16"/>
  <c r="C20" i="16"/>
  <c r="D20" i="16"/>
  <c r="F20" i="16"/>
  <c r="E14" i="16"/>
  <c r="F16" i="16"/>
  <c r="C16" i="16"/>
  <c r="D16" i="16"/>
  <c r="E16" i="16"/>
  <c r="F13" i="16"/>
  <c r="C13" i="16"/>
  <c r="E13" i="16"/>
  <c r="D13" i="16"/>
  <c r="D12" i="16"/>
  <c r="C12" i="16"/>
  <c r="E12" i="16"/>
  <c r="F12" i="16"/>
  <c r="J8" i="6"/>
  <c r="D17" i="1"/>
  <c r="I8" i="6"/>
  <c r="G7" i="6"/>
  <c r="J7" i="6" s="1"/>
  <c r="E7" i="6"/>
  <c r="I7" i="6"/>
  <c r="P5" i="6" l="1"/>
  <c r="Q125" i="17"/>
  <c r="Q123" i="17"/>
  <c r="Q122" i="17"/>
  <c r="Q120" i="17"/>
  <c r="Q116" i="17"/>
  <c r="Q103" i="17"/>
  <c r="Q100" i="17"/>
  <c r="Q99" i="17"/>
  <c r="Q96" i="17"/>
  <c r="Q95" i="17"/>
  <c r="Q94" i="17"/>
  <c r="Q92" i="17"/>
  <c r="Q90" i="17"/>
  <c r="Q88" i="17"/>
  <c r="Q82" i="17"/>
  <c r="Q79" i="17"/>
  <c r="Q77" i="17"/>
  <c r="Q49" i="17"/>
  <c r="Q47" i="17"/>
  <c r="Q45" i="17"/>
  <c r="Q43" i="17"/>
  <c r="Q24" i="17"/>
  <c r="Q117" i="17"/>
  <c r="Q114" i="17"/>
  <c r="Q112" i="17"/>
  <c r="Q106" i="17"/>
  <c r="Q101" i="17"/>
  <c r="Q97" i="17"/>
  <c r="Q84" i="17"/>
  <c r="Q75" i="17"/>
  <c r="Q73" i="17"/>
  <c r="Q67" i="17"/>
  <c r="Q65" i="17"/>
  <c r="Q61" i="17"/>
  <c r="Q59" i="17"/>
  <c r="Q57" i="17"/>
  <c r="Q55" i="17"/>
  <c r="Q54" i="17"/>
  <c r="Q52" i="17"/>
  <c r="Q50" i="17"/>
  <c r="Q40" i="17"/>
  <c r="Q38" i="17"/>
  <c r="Q36" i="17"/>
  <c r="Q32" i="17"/>
  <c r="Q30" i="17"/>
  <c r="Q26" i="17"/>
  <c r="Q22" i="17"/>
  <c r="Q18" i="17"/>
  <c r="Q10" i="17"/>
  <c r="Q15" i="17"/>
  <c r="Q124" i="17"/>
  <c r="Q121" i="17"/>
  <c r="Q119" i="17"/>
  <c r="Q118" i="17"/>
  <c r="Q115" i="17"/>
  <c r="Q107" i="17"/>
  <c r="Q104" i="17"/>
  <c r="Q93" i="17"/>
  <c r="Q91" i="17"/>
  <c r="Q89" i="17"/>
  <c r="Q87" i="17"/>
  <c r="Q85" i="17"/>
  <c r="Q80" i="17"/>
  <c r="Q78" i="17"/>
  <c r="Q76" i="17"/>
  <c r="Q71" i="17"/>
  <c r="Q69" i="17"/>
  <c r="Q68" i="17"/>
  <c r="Q48" i="17"/>
  <c r="Q46" i="17"/>
  <c r="Q44" i="17"/>
  <c r="Q41" i="17"/>
  <c r="Q33" i="17"/>
  <c r="Q20" i="17"/>
  <c r="Q14" i="17"/>
  <c r="Q12" i="17"/>
  <c r="Q7" i="17"/>
  <c r="Q86" i="17"/>
  <c r="Q81" i="17"/>
  <c r="Q51" i="17"/>
  <c r="Q39" i="17"/>
  <c r="Q37" i="17"/>
  <c r="Q35" i="17"/>
  <c r="Q34" i="17"/>
  <c r="Q31" i="17"/>
  <c r="Q29" i="17"/>
  <c r="Q27" i="17"/>
  <c r="Q25" i="17"/>
  <c r="Q23" i="17"/>
  <c r="Q21" i="17"/>
  <c r="Q19" i="17"/>
  <c r="Q17" i="17"/>
  <c r="Q11" i="17"/>
  <c r="Q9" i="17"/>
  <c r="Q70" i="17"/>
  <c r="Q64" i="17"/>
  <c r="Q63" i="17"/>
  <c r="Q42" i="17"/>
  <c r="Q28" i="17"/>
  <c r="Q16" i="17"/>
  <c r="Q13" i="17"/>
  <c r="Q113" i="17"/>
  <c r="Q111" i="17"/>
  <c r="Q110" i="17"/>
  <c r="Q109" i="17"/>
  <c r="Q108" i="17"/>
  <c r="Q105" i="17"/>
  <c r="Q102" i="17"/>
  <c r="Q98" i="17"/>
  <c r="Q83" i="17"/>
  <c r="Q74" i="17"/>
  <c r="Q72" i="17"/>
  <c r="Q66" i="17"/>
  <c r="Q62" i="17"/>
  <c r="Q60" i="17"/>
  <c r="Q58" i="17"/>
  <c r="Q56" i="17"/>
  <c r="Q53" i="17"/>
  <c r="Q8" i="17"/>
  <c r="D5" i="16"/>
  <c r="D6" i="16"/>
  <c r="F5" i="16"/>
  <c r="F6" i="16"/>
  <c r="C6" i="16"/>
  <c r="C5" i="16"/>
  <c r="E5" i="16"/>
  <c r="E6" i="16"/>
  <c r="J5" i="6"/>
  <c r="P10" i="6"/>
  <c r="P14" i="6"/>
  <c r="P18" i="6"/>
  <c r="P22" i="6"/>
  <c r="P26" i="6"/>
  <c r="P30" i="6"/>
  <c r="P34" i="6"/>
  <c r="P38" i="6"/>
  <c r="P42" i="6"/>
  <c r="P46" i="6"/>
  <c r="P50" i="6"/>
  <c r="P54" i="6"/>
  <c r="P58" i="6"/>
  <c r="P62" i="6"/>
  <c r="P66" i="6"/>
  <c r="P70" i="6"/>
  <c r="P74" i="6"/>
  <c r="P78" i="6"/>
  <c r="P82" i="6"/>
  <c r="P86" i="6"/>
  <c r="P90" i="6"/>
  <c r="P94" i="6"/>
  <c r="P98" i="6"/>
  <c r="P102" i="6"/>
  <c r="P106" i="6"/>
  <c r="P11" i="6"/>
  <c r="P16" i="6"/>
  <c r="P21" i="6"/>
  <c r="P27" i="6"/>
  <c r="P32" i="6"/>
  <c r="P37" i="6"/>
  <c r="P43" i="6"/>
  <c r="P48" i="6"/>
  <c r="P53" i="6"/>
  <c r="P59" i="6"/>
  <c r="P64" i="6"/>
  <c r="P69" i="6"/>
  <c r="P75" i="6"/>
  <c r="P80" i="6"/>
  <c r="P85" i="6"/>
  <c r="P91" i="6"/>
  <c r="P96" i="6"/>
  <c r="P101" i="6"/>
  <c r="P107" i="6"/>
  <c r="P111" i="6"/>
  <c r="P115" i="6"/>
  <c r="P119" i="6"/>
  <c r="P123" i="6"/>
  <c r="P12" i="6"/>
  <c r="P17" i="6"/>
  <c r="P23" i="6"/>
  <c r="P28" i="6"/>
  <c r="P33" i="6"/>
  <c r="P39" i="6"/>
  <c r="P44" i="6"/>
  <c r="P49" i="6"/>
  <c r="P55" i="6"/>
  <c r="P60" i="6"/>
  <c r="P65" i="6"/>
  <c r="P71" i="6"/>
  <c r="P76" i="6"/>
  <c r="P81" i="6"/>
  <c r="P87" i="6"/>
  <c r="P92" i="6"/>
  <c r="P97" i="6"/>
  <c r="P103" i="6"/>
  <c r="P108" i="6"/>
  <c r="P112" i="6"/>
  <c r="P116" i="6"/>
  <c r="P120" i="6"/>
  <c r="P124" i="6"/>
  <c r="P8" i="6"/>
  <c r="P13" i="6"/>
  <c r="P19" i="6"/>
  <c r="P24" i="6"/>
  <c r="P29" i="6"/>
  <c r="P35" i="6"/>
  <c r="P40" i="6"/>
  <c r="P45" i="6"/>
  <c r="P51" i="6"/>
  <c r="P56" i="6"/>
  <c r="P61" i="6"/>
  <c r="P67" i="6"/>
  <c r="P72" i="6"/>
  <c r="P77" i="6"/>
  <c r="P83" i="6"/>
  <c r="P88" i="6"/>
  <c r="P93" i="6"/>
  <c r="P99" i="6"/>
  <c r="P104" i="6"/>
  <c r="P109" i="6"/>
  <c r="P113" i="6"/>
  <c r="P117" i="6"/>
  <c r="P121" i="6"/>
  <c r="P125" i="6"/>
  <c r="P9" i="6"/>
  <c r="P31" i="6"/>
  <c r="P52" i="6"/>
  <c r="P73" i="6"/>
  <c r="P95" i="6"/>
  <c r="P114" i="6"/>
  <c r="P25" i="6"/>
  <c r="P47" i="6"/>
  <c r="P110" i="6"/>
  <c r="P15" i="6"/>
  <c r="P36" i="6"/>
  <c r="P57" i="6"/>
  <c r="P79" i="6"/>
  <c r="P100" i="6"/>
  <c r="P118" i="6"/>
  <c r="P89" i="6"/>
  <c r="P20" i="6"/>
  <c r="P41" i="6"/>
  <c r="P63" i="6"/>
  <c r="P84" i="6"/>
  <c r="P105" i="6"/>
  <c r="P122" i="6"/>
  <c r="P68" i="6"/>
  <c r="D12" i="1"/>
  <c r="T1" i="17" s="1"/>
  <c r="D11" i="1"/>
  <c r="B1" i="17" s="1"/>
  <c r="E7" i="16" l="1"/>
  <c r="F7" i="16"/>
  <c r="C7" i="16"/>
  <c r="D7" i="16"/>
  <c r="D49" i="1"/>
  <c r="AB8" i="6"/>
  <c r="K8" i="6"/>
  <c r="O8" i="6" s="1"/>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I18" i="17" l="1"/>
  <c r="P18" i="17" s="1"/>
  <c r="I95" i="17"/>
  <c r="P95" i="17" s="1"/>
  <c r="I109" i="17"/>
  <c r="P109" i="17" s="1"/>
  <c r="I53" i="17"/>
  <c r="P53" i="17" s="1"/>
  <c r="I46" i="17"/>
  <c r="P46" i="17" s="1"/>
  <c r="I11" i="17"/>
  <c r="P11" i="17" s="1"/>
  <c r="I81" i="17"/>
  <c r="P81" i="17" s="1"/>
  <c r="I32" i="17"/>
  <c r="P32" i="17" s="1"/>
  <c r="I67" i="17"/>
  <c r="P67" i="17" s="1"/>
  <c r="I74" i="17"/>
  <c r="P74" i="17" s="1"/>
  <c r="I39" i="17"/>
  <c r="P39" i="17" s="1"/>
  <c r="I25" i="17"/>
  <c r="P25" i="17" s="1"/>
  <c r="I60" i="17"/>
  <c r="P60" i="17" s="1"/>
  <c r="I88" i="17"/>
  <c r="P88" i="17" s="1"/>
  <c r="I102" i="17"/>
  <c r="P102" i="17" s="1"/>
  <c r="I123" i="17"/>
  <c r="P123" i="17" s="1"/>
  <c r="I116" i="17"/>
  <c r="P116" i="17" s="1"/>
  <c r="I59" i="17"/>
  <c r="P59" i="17" s="1"/>
  <c r="I52" i="17"/>
  <c r="P52" i="17" s="1"/>
  <c r="I122" i="17"/>
  <c r="P122" i="17" s="1"/>
  <c r="I38" i="17"/>
  <c r="P38" i="17" s="1"/>
  <c r="I45" i="17"/>
  <c r="P45" i="17" s="1"/>
  <c r="I108" i="17"/>
  <c r="P108" i="17" s="1"/>
  <c r="I101" i="17"/>
  <c r="P101" i="17" s="1"/>
  <c r="I87" i="17"/>
  <c r="P87" i="17" s="1"/>
  <c r="I24" i="17"/>
  <c r="P24" i="17" s="1"/>
  <c r="I73" i="17"/>
  <c r="P73" i="17" s="1"/>
  <c r="I31" i="17"/>
  <c r="P31" i="17" s="1"/>
  <c r="I80" i="17"/>
  <c r="P80" i="17" s="1"/>
  <c r="I115" i="17"/>
  <c r="P115" i="17" s="1"/>
  <c r="I10" i="17"/>
  <c r="P10" i="17" s="1"/>
  <c r="I17" i="17"/>
  <c r="P17" i="17" s="1"/>
  <c r="I66" i="17"/>
  <c r="P66" i="17" s="1"/>
  <c r="I94" i="17"/>
  <c r="P94" i="17" s="1"/>
  <c r="I43" i="17"/>
  <c r="P43" i="17" s="1"/>
  <c r="I78" i="17"/>
  <c r="P78" i="17" s="1"/>
  <c r="I121" i="17"/>
  <c r="P121" i="17" s="1"/>
  <c r="I19" i="17"/>
  <c r="P19" i="17" s="1"/>
  <c r="I37" i="17"/>
  <c r="P37" i="17" s="1"/>
  <c r="I68" i="17"/>
  <c r="P68" i="17" s="1"/>
  <c r="I82" i="17"/>
  <c r="P82" i="17" s="1"/>
  <c r="I92" i="17"/>
  <c r="P92" i="17" s="1"/>
  <c r="I100" i="17"/>
  <c r="P100" i="17" s="1"/>
  <c r="I114" i="17"/>
  <c r="P114" i="17" s="1"/>
  <c r="I16" i="17"/>
  <c r="P16" i="17" s="1"/>
  <c r="I61" i="17"/>
  <c r="P61" i="17" s="1"/>
  <c r="I83" i="17"/>
  <c r="P83" i="17" s="1"/>
  <c r="I97" i="17"/>
  <c r="P97" i="17" s="1"/>
  <c r="I13" i="17"/>
  <c r="P13" i="17" s="1"/>
  <c r="I28" i="17"/>
  <c r="P28" i="17" s="1"/>
  <c r="I58" i="17"/>
  <c r="P58" i="17" s="1"/>
  <c r="I84" i="17"/>
  <c r="P84" i="17" s="1"/>
  <c r="I98" i="17"/>
  <c r="P98" i="17" s="1"/>
  <c r="I106" i="17"/>
  <c r="P106" i="17" s="1"/>
  <c r="I40" i="17"/>
  <c r="P40" i="17" s="1"/>
  <c r="I22" i="17"/>
  <c r="P22" i="17" s="1"/>
  <c r="I33" i="17"/>
  <c r="P33" i="17" s="1"/>
  <c r="I47" i="17"/>
  <c r="P47" i="17" s="1"/>
  <c r="I63" i="17"/>
  <c r="P63" i="17" s="1"/>
  <c r="I99" i="17"/>
  <c r="P99" i="17" s="1"/>
  <c r="I113" i="17"/>
  <c r="P113" i="17" s="1"/>
  <c r="I124" i="17"/>
  <c r="P124" i="17" s="1"/>
  <c r="I23" i="17"/>
  <c r="P23" i="17" s="1"/>
  <c r="I41" i="17"/>
  <c r="P41" i="17" s="1"/>
  <c r="I56" i="17"/>
  <c r="P56" i="17" s="1"/>
  <c r="I72" i="17"/>
  <c r="P72" i="17" s="1"/>
  <c r="I86" i="17"/>
  <c r="P86" i="17" s="1"/>
  <c r="I104" i="17"/>
  <c r="P104" i="17" s="1"/>
  <c r="I20" i="17"/>
  <c r="P20" i="17" s="1"/>
  <c r="I27" i="17"/>
  <c r="P27" i="17" s="1"/>
  <c r="I64" i="17"/>
  <c r="P64" i="17" s="1"/>
  <c r="I69" i="17"/>
  <c r="P69" i="17" s="1"/>
  <c r="I111" i="17"/>
  <c r="P111" i="17" s="1"/>
  <c r="I50" i="17"/>
  <c r="P50" i="17" s="1"/>
  <c r="I120" i="17"/>
  <c r="P120" i="17" s="1"/>
  <c r="I14" i="17"/>
  <c r="P14" i="17" s="1"/>
  <c r="I75" i="17"/>
  <c r="P75" i="17" s="1"/>
  <c r="I117" i="17"/>
  <c r="P117" i="17" s="1"/>
  <c r="I26" i="17"/>
  <c r="P26" i="17" s="1"/>
  <c r="I48" i="17"/>
  <c r="P48" i="17" s="1"/>
  <c r="I79" i="17"/>
  <c r="P79" i="17" s="1"/>
  <c r="I93" i="17"/>
  <c r="P93" i="17" s="1"/>
  <c r="I119" i="17"/>
  <c r="P119" i="17" s="1"/>
  <c r="I70" i="17"/>
  <c r="P70" i="17" s="1"/>
  <c r="I36" i="17"/>
  <c r="P36" i="17" s="1"/>
  <c r="I51" i="17"/>
  <c r="P51" i="17" s="1"/>
  <c r="I71" i="17"/>
  <c r="P71" i="17" s="1"/>
  <c r="I85" i="17"/>
  <c r="P85" i="17" s="1"/>
  <c r="I91" i="17"/>
  <c r="P91" i="17" s="1"/>
  <c r="I103" i="17"/>
  <c r="P103" i="17" s="1"/>
  <c r="I8" i="17"/>
  <c r="P8" i="17" s="1"/>
  <c r="I30" i="17"/>
  <c r="P30" i="17" s="1"/>
  <c r="I44" i="17"/>
  <c r="P44" i="17" s="1"/>
  <c r="I76" i="17"/>
  <c r="P76" i="17" s="1"/>
  <c r="I96" i="17"/>
  <c r="P96" i="17" s="1"/>
  <c r="I110" i="17"/>
  <c r="P110" i="17" s="1"/>
  <c r="I118" i="17"/>
  <c r="P118" i="17" s="1"/>
  <c r="I125" i="17"/>
  <c r="P125" i="17" s="1"/>
  <c r="I42" i="17"/>
  <c r="P42" i="17" s="1"/>
  <c r="I49" i="17"/>
  <c r="P49" i="17" s="1"/>
  <c r="I57" i="17"/>
  <c r="P57" i="17" s="1"/>
  <c r="I89" i="17"/>
  <c r="P89" i="17" s="1"/>
  <c r="I35" i="17"/>
  <c r="P35" i="17" s="1"/>
  <c r="I54" i="17"/>
  <c r="P54" i="17" s="1"/>
  <c r="I62" i="17"/>
  <c r="P62" i="17" s="1"/>
  <c r="I77" i="17"/>
  <c r="P77" i="17" s="1"/>
  <c r="I90" i="17"/>
  <c r="P90" i="17" s="1"/>
  <c r="I112" i="17"/>
  <c r="P112" i="17" s="1"/>
  <c r="I9" i="17"/>
  <c r="P9" i="17" s="1"/>
  <c r="I29" i="17"/>
  <c r="P29" i="17" s="1"/>
  <c r="I55" i="17"/>
  <c r="P55" i="17" s="1"/>
  <c r="I107" i="17"/>
  <c r="P107" i="17" s="1"/>
  <c r="I15" i="17"/>
  <c r="P15" i="17" s="1"/>
  <c r="I34" i="17"/>
  <c r="P34" i="17" s="1"/>
  <c r="I65" i="17"/>
  <c r="P65" i="17" s="1"/>
  <c r="I12" i="17"/>
  <c r="P12" i="17" s="1"/>
  <c r="I105" i="17"/>
  <c r="P105" i="17" s="1"/>
  <c r="I21" i="17"/>
  <c r="P21" i="17" s="1"/>
  <c r="I7" i="17"/>
  <c r="AE124" i="6" l="1"/>
  <c r="AA124" i="6"/>
  <c r="AE108" i="6"/>
  <c r="AA108" i="6"/>
  <c r="AE96" i="6"/>
  <c r="AA96" i="6"/>
  <c r="AE80" i="6"/>
  <c r="AA80" i="6"/>
  <c r="AE68" i="6"/>
  <c r="AA68" i="6"/>
  <c r="AE52" i="6"/>
  <c r="AA52" i="6"/>
  <c r="AE24" i="6"/>
  <c r="AA24" i="6"/>
  <c r="AE122" i="6"/>
  <c r="AA122" i="6"/>
  <c r="AE118" i="6"/>
  <c r="AA118" i="6"/>
  <c r="AE114" i="6"/>
  <c r="AA114" i="6"/>
  <c r="AE110" i="6"/>
  <c r="AA110" i="6"/>
  <c r="AE106" i="6"/>
  <c r="AA106" i="6"/>
  <c r="AE102" i="6"/>
  <c r="AA102" i="6"/>
  <c r="AE98" i="6"/>
  <c r="AA98" i="6"/>
  <c r="AE94" i="6"/>
  <c r="AA94" i="6"/>
  <c r="AE90" i="6"/>
  <c r="AA90" i="6"/>
  <c r="AE86" i="6"/>
  <c r="AA86" i="6"/>
  <c r="AE82" i="6"/>
  <c r="AA82" i="6"/>
  <c r="AE78" i="6"/>
  <c r="AA78" i="6"/>
  <c r="AE74" i="6"/>
  <c r="AA74" i="6"/>
  <c r="AE70" i="6"/>
  <c r="AA70" i="6"/>
  <c r="AE66" i="6"/>
  <c r="AA66" i="6"/>
  <c r="AE62" i="6"/>
  <c r="AA62" i="6"/>
  <c r="AE58" i="6"/>
  <c r="AA58" i="6"/>
  <c r="AE54" i="6"/>
  <c r="AA54" i="6"/>
  <c r="AE50" i="6"/>
  <c r="AA50" i="6"/>
  <c r="AE46" i="6"/>
  <c r="AA46" i="6"/>
  <c r="AE42" i="6"/>
  <c r="AA42" i="6"/>
  <c r="AE38" i="6"/>
  <c r="AA38" i="6"/>
  <c r="AE34" i="6"/>
  <c r="AA34" i="6"/>
  <c r="AE30" i="6"/>
  <c r="AA30" i="6"/>
  <c r="AE26" i="6"/>
  <c r="AA26" i="6"/>
  <c r="AE22" i="6"/>
  <c r="AA22" i="6"/>
  <c r="AE18" i="6"/>
  <c r="AA18" i="6"/>
  <c r="AE14" i="6"/>
  <c r="AA14" i="6"/>
  <c r="AE10" i="6"/>
  <c r="AA10" i="6"/>
  <c r="AE120" i="6"/>
  <c r="AA120" i="6"/>
  <c r="AE104" i="6"/>
  <c r="AA104" i="6"/>
  <c r="AE92" i="6"/>
  <c r="AA92" i="6"/>
  <c r="AE84" i="6"/>
  <c r="AA84" i="6"/>
  <c r="AE60" i="6"/>
  <c r="AA60" i="6"/>
  <c r="AE48" i="6"/>
  <c r="AA48" i="6"/>
  <c r="AE32" i="6"/>
  <c r="AA32" i="6"/>
  <c r="AE125" i="6"/>
  <c r="AA125" i="6"/>
  <c r="AE121" i="6"/>
  <c r="AA121" i="6"/>
  <c r="AE117" i="6"/>
  <c r="AA117" i="6"/>
  <c r="AE113" i="6"/>
  <c r="AA113" i="6"/>
  <c r="AE109" i="6"/>
  <c r="AA109" i="6"/>
  <c r="AE105" i="6"/>
  <c r="AA105" i="6"/>
  <c r="AE101" i="6"/>
  <c r="AA101" i="6"/>
  <c r="AE97" i="6"/>
  <c r="AA97" i="6"/>
  <c r="AE93" i="6"/>
  <c r="AA93" i="6"/>
  <c r="AE89" i="6"/>
  <c r="AA89" i="6"/>
  <c r="AE85" i="6"/>
  <c r="AA85" i="6"/>
  <c r="AE81" i="6"/>
  <c r="AA81" i="6"/>
  <c r="AE77" i="6"/>
  <c r="AA77" i="6"/>
  <c r="AE73" i="6"/>
  <c r="AA73" i="6"/>
  <c r="AE69" i="6"/>
  <c r="AA69" i="6"/>
  <c r="AE65" i="6"/>
  <c r="AA65" i="6"/>
  <c r="AE61" i="6"/>
  <c r="AA61" i="6"/>
  <c r="AE57" i="6"/>
  <c r="AA57" i="6"/>
  <c r="AE53" i="6"/>
  <c r="AA53" i="6"/>
  <c r="AE49" i="6"/>
  <c r="AA49" i="6"/>
  <c r="AE45" i="6"/>
  <c r="AA45" i="6"/>
  <c r="AE41" i="6"/>
  <c r="AA41" i="6"/>
  <c r="AE37" i="6"/>
  <c r="AA37" i="6"/>
  <c r="AE33" i="6"/>
  <c r="AA33" i="6"/>
  <c r="AE29" i="6"/>
  <c r="AA29" i="6"/>
  <c r="AE25" i="6"/>
  <c r="AA25" i="6"/>
  <c r="AE21" i="6"/>
  <c r="AA21" i="6"/>
  <c r="AE17" i="6"/>
  <c r="AA17" i="6"/>
  <c r="AE13" i="6"/>
  <c r="AA13" i="6"/>
  <c r="AE9" i="6"/>
  <c r="AA9" i="6"/>
  <c r="AE112" i="6"/>
  <c r="AA112" i="6"/>
  <c r="AE64" i="6"/>
  <c r="AA64" i="6"/>
  <c r="AE16" i="6"/>
  <c r="AA16" i="6"/>
  <c r="AE116" i="6"/>
  <c r="AA116" i="6"/>
  <c r="AE100" i="6"/>
  <c r="AA100" i="6"/>
  <c r="AE88" i="6"/>
  <c r="AA88" i="6"/>
  <c r="AE76" i="6"/>
  <c r="AA76" i="6"/>
  <c r="AE72" i="6"/>
  <c r="AA72" i="6"/>
  <c r="AE56" i="6"/>
  <c r="AA56" i="6"/>
  <c r="AE44" i="6"/>
  <c r="AA44" i="6"/>
  <c r="AE40" i="6"/>
  <c r="AA40" i="6"/>
  <c r="AE36" i="6"/>
  <c r="AA36" i="6"/>
  <c r="AE28" i="6"/>
  <c r="AA28" i="6"/>
  <c r="AE20" i="6"/>
  <c r="AA20" i="6"/>
  <c r="AE12" i="6"/>
  <c r="AA12" i="6"/>
  <c r="AE8" i="6"/>
  <c r="AA8" i="6"/>
  <c r="AE123" i="6"/>
  <c r="AA123" i="6"/>
  <c r="AE119" i="6"/>
  <c r="AA119" i="6"/>
  <c r="AE115" i="6"/>
  <c r="AA115" i="6"/>
  <c r="AE111" i="6"/>
  <c r="AA111" i="6"/>
  <c r="AE107" i="6"/>
  <c r="AA107" i="6"/>
  <c r="AE103" i="6"/>
  <c r="AA103" i="6"/>
  <c r="AE99" i="6"/>
  <c r="AA99" i="6"/>
  <c r="AE95" i="6"/>
  <c r="AA95" i="6"/>
  <c r="AE91" i="6"/>
  <c r="AA91" i="6"/>
  <c r="AE87" i="6"/>
  <c r="AA87" i="6"/>
  <c r="AE83" i="6"/>
  <c r="AA83" i="6"/>
  <c r="AE79" i="6"/>
  <c r="AA79" i="6"/>
  <c r="AE75" i="6"/>
  <c r="AA75" i="6"/>
  <c r="AE71" i="6"/>
  <c r="AA71" i="6"/>
  <c r="AE67" i="6"/>
  <c r="AA67" i="6"/>
  <c r="AE63" i="6"/>
  <c r="AA63" i="6"/>
  <c r="AE59" i="6"/>
  <c r="AA59" i="6"/>
  <c r="AE55" i="6"/>
  <c r="AA55" i="6"/>
  <c r="AE51" i="6"/>
  <c r="AA51" i="6"/>
  <c r="AE47" i="6"/>
  <c r="AA47" i="6"/>
  <c r="AE43" i="6"/>
  <c r="AA43" i="6"/>
  <c r="AE39" i="6"/>
  <c r="AA39" i="6"/>
  <c r="AE35" i="6"/>
  <c r="AA35" i="6"/>
  <c r="AE31" i="6"/>
  <c r="AA31" i="6"/>
  <c r="AE27" i="6"/>
  <c r="AA27" i="6"/>
  <c r="AE23" i="6"/>
  <c r="AA23" i="6"/>
  <c r="AE19" i="6"/>
  <c r="AA19" i="6"/>
  <c r="AE15" i="6"/>
  <c r="AA15" i="6"/>
  <c r="AE11" i="6"/>
  <c r="AA11" i="6"/>
  <c r="P7" i="6"/>
  <c r="I4" i="9"/>
  <c r="D44" i="1"/>
  <c r="D53" i="1"/>
  <c r="O26" i="6" s="1"/>
  <c r="K4" i="9"/>
  <c r="M8" i="17" l="1"/>
  <c r="M7" i="17"/>
  <c r="M117" i="17"/>
  <c r="M102" i="17"/>
  <c r="M98" i="17"/>
  <c r="M70" i="17"/>
  <c r="M60" i="17"/>
  <c r="M18" i="17"/>
  <c r="M15" i="17"/>
  <c r="M87" i="17"/>
  <c r="M32" i="17"/>
  <c r="M80" i="17"/>
  <c r="M84" i="17"/>
  <c r="M77" i="17"/>
  <c r="M22" i="17"/>
  <c r="M47" i="17"/>
  <c r="M41" i="17"/>
  <c r="M12" i="17"/>
  <c r="M119" i="17"/>
  <c r="M110" i="17"/>
  <c r="M94" i="17"/>
  <c r="M74" i="17"/>
  <c r="M57" i="17"/>
  <c r="M105" i="17"/>
  <c r="M50" i="17"/>
  <c r="M123" i="17"/>
  <c r="M111" i="17"/>
  <c r="M78" i="17"/>
  <c r="M44" i="17"/>
  <c r="M21" i="17"/>
  <c r="M67" i="17"/>
  <c r="M81" i="17"/>
  <c r="M120" i="17"/>
  <c r="M108" i="17"/>
  <c r="M72" i="17"/>
  <c r="M63" i="17"/>
  <c r="M53" i="17"/>
  <c r="M14" i="17"/>
  <c r="M89" i="17"/>
  <c r="M86" i="17"/>
  <c r="M122" i="17"/>
  <c r="M95" i="17"/>
  <c r="M76" i="17"/>
  <c r="M52" i="17"/>
  <c r="M27" i="17"/>
  <c r="M39" i="17"/>
  <c r="M35" i="17"/>
  <c r="M28" i="17"/>
  <c r="M112" i="17"/>
  <c r="M100" i="17"/>
  <c r="M83" i="17"/>
  <c r="M66" i="17"/>
  <c r="M26" i="17"/>
  <c r="M91" i="17"/>
  <c r="M9" i="17"/>
  <c r="M124" i="17"/>
  <c r="M106" i="17"/>
  <c r="M62" i="17"/>
  <c r="M55" i="17"/>
  <c r="M20" i="17"/>
  <c r="M29" i="17"/>
  <c r="M115" i="17"/>
  <c r="M103" i="17"/>
  <c r="M69" i="17"/>
  <c r="M54" i="17"/>
  <c r="M36" i="17"/>
  <c r="M19" i="17"/>
  <c r="M37" i="17"/>
  <c r="M51" i="17"/>
  <c r="M116" i="17"/>
  <c r="M93" i="17"/>
  <c r="M58" i="17"/>
  <c r="M65" i="17"/>
  <c r="M10" i="17"/>
  <c r="M85" i="17"/>
  <c r="M30" i="17"/>
  <c r="M43" i="17"/>
  <c r="M121" i="17"/>
  <c r="M92" i="17"/>
  <c r="M71" i="17"/>
  <c r="M75" i="17"/>
  <c r="M17" i="17"/>
  <c r="M49" i="17"/>
  <c r="M11" i="17"/>
  <c r="M114" i="17"/>
  <c r="M99" i="17"/>
  <c r="M64" i="17"/>
  <c r="M61" i="17"/>
  <c r="M24" i="17"/>
  <c r="M31" i="17"/>
  <c r="M104" i="17"/>
  <c r="M90" i="17"/>
  <c r="M73" i="17"/>
  <c r="M40" i="17"/>
  <c r="M25" i="17"/>
  <c r="M23" i="17"/>
  <c r="M107" i="17"/>
  <c r="M42" i="17"/>
  <c r="M96" i="17"/>
  <c r="M88" i="17"/>
  <c r="M79" i="17"/>
  <c r="M59" i="17"/>
  <c r="M109" i="17"/>
  <c r="M46" i="17"/>
  <c r="M34" i="17"/>
  <c r="M118" i="17"/>
  <c r="M113" i="17"/>
  <c r="M97" i="17"/>
  <c r="M82" i="17"/>
  <c r="M48" i="17"/>
  <c r="M13" i="17"/>
  <c r="M45" i="17"/>
  <c r="M33" i="17"/>
  <c r="M125" i="17"/>
  <c r="M101" i="17"/>
  <c r="M68" i="17"/>
  <c r="M56" i="17"/>
  <c r="M38" i="17"/>
  <c r="M16" i="17"/>
  <c r="N23" i="6"/>
  <c r="N42" i="6"/>
  <c r="N54" i="6"/>
  <c r="N109" i="6"/>
  <c r="N116" i="6"/>
  <c r="N67" i="6"/>
  <c r="N69" i="6"/>
  <c r="N86" i="6"/>
  <c r="N113" i="6"/>
  <c r="N98" i="6"/>
  <c r="N118" i="6"/>
  <c r="N9" i="6"/>
  <c r="N32" i="6"/>
  <c r="N53" i="6"/>
  <c r="N123" i="6"/>
  <c r="N78" i="6"/>
  <c r="N15" i="6"/>
  <c r="N26" i="6"/>
  <c r="N28" i="6"/>
  <c r="N61" i="6"/>
  <c r="N18" i="6"/>
  <c r="N66" i="6"/>
  <c r="N25" i="6"/>
  <c r="N24" i="6"/>
  <c r="N74" i="6"/>
  <c r="N89" i="6"/>
  <c r="N91" i="6"/>
  <c r="N104" i="6"/>
  <c r="N124" i="6"/>
  <c r="N68" i="6"/>
  <c r="N95" i="6"/>
  <c r="N105" i="6"/>
  <c r="N108" i="6"/>
  <c r="N117" i="6"/>
  <c r="N70" i="6"/>
  <c r="N13" i="6"/>
  <c r="N47" i="6"/>
  <c r="N46" i="6"/>
  <c r="N71" i="6"/>
  <c r="N84" i="6"/>
  <c r="N112" i="6"/>
  <c r="N30" i="6"/>
  <c r="N29" i="6"/>
  <c r="N51" i="6"/>
  <c r="N72" i="6"/>
  <c r="N10" i="6"/>
  <c r="N80" i="6"/>
  <c r="N75" i="6"/>
  <c r="N85" i="6"/>
  <c r="N106" i="6"/>
  <c r="N99" i="6"/>
  <c r="N125" i="6"/>
  <c r="N14" i="6"/>
  <c r="N57" i="6"/>
  <c r="N60" i="6"/>
  <c r="N114" i="6"/>
  <c r="N73" i="6"/>
  <c r="N16" i="6"/>
  <c r="N37" i="6"/>
  <c r="N49" i="6"/>
  <c r="N50" i="6"/>
  <c r="N31" i="6"/>
  <c r="N45" i="6"/>
  <c r="N52" i="6"/>
  <c r="N62" i="6"/>
  <c r="N77" i="6"/>
  <c r="N90" i="6"/>
  <c r="N96" i="6"/>
  <c r="N115" i="6"/>
  <c r="N120" i="6"/>
  <c r="N59" i="6"/>
  <c r="N27" i="6"/>
  <c r="N56" i="6"/>
  <c r="N11" i="6"/>
  <c r="N121" i="6"/>
  <c r="N21" i="6"/>
  <c r="N92" i="6"/>
  <c r="N83" i="6"/>
  <c r="N101" i="6"/>
  <c r="N119" i="6"/>
  <c r="N88" i="6"/>
  <c r="N36" i="6"/>
  <c r="N48" i="6"/>
  <c r="N81" i="6"/>
  <c r="N87" i="6"/>
  <c r="N40" i="6"/>
  <c r="N43" i="6"/>
  <c r="N102" i="6"/>
  <c r="N107" i="6"/>
  <c r="N22" i="6"/>
  <c r="N64" i="6"/>
  <c r="N111" i="6"/>
  <c r="N122" i="6"/>
  <c r="N12" i="6"/>
  <c r="N35" i="6"/>
  <c r="N38" i="6"/>
  <c r="N94" i="6"/>
  <c r="N19" i="6"/>
  <c r="N63" i="6"/>
  <c r="N97" i="6"/>
  <c r="N82" i="6"/>
  <c r="N103" i="6"/>
  <c r="N110" i="6"/>
  <c r="N17" i="6"/>
  <c r="N33" i="6"/>
  <c r="N55" i="6"/>
  <c r="N79" i="6"/>
  <c r="N93" i="6"/>
  <c r="N100" i="6"/>
  <c r="N41" i="6"/>
  <c r="N34" i="6"/>
  <c r="N58" i="6"/>
  <c r="N44" i="6"/>
  <c r="N65" i="6"/>
  <c r="N39" i="6"/>
  <c r="N20" i="6"/>
  <c r="N76" i="6"/>
  <c r="N8" i="6"/>
  <c r="N5" i="6"/>
  <c r="N7" i="6"/>
  <c r="D8" i="16"/>
  <c r="E8" i="16"/>
  <c r="C8" i="16"/>
  <c r="O7" i="17" s="1"/>
  <c r="F8" i="16"/>
  <c r="H7" i="17"/>
  <c r="P7" i="17" s="1"/>
  <c r="Y7" i="17"/>
  <c r="H5" i="6"/>
  <c r="X5" i="6"/>
  <c r="AE5" i="6" s="1"/>
  <c r="Y124" i="6"/>
  <c r="AB124" i="6" s="1"/>
  <c r="Y108" i="6"/>
  <c r="AB108" i="6" s="1"/>
  <c r="Y96" i="6"/>
  <c r="AB96" i="6" s="1"/>
  <c r="Y84" i="6"/>
  <c r="AB84" i="6" s="1"/>
  <c r="Y72" i="6"/>
  <c r="AB72" i="6" s="1"/>
  <c r="Y64" i="6"/>
  <c r="AB64" i="6" s="1"/>
  <c r="Y56" i="6"/>
  <c r="AB56" i="6" s="1"/>
  <c r="Y44" i="6"/>
  <c r="AB44" i="6" s="1"/>
  <c r="Y36" i="6"/>
  <c r="AB36" i="6" s="1"/>
  <c r="Y20" i="6"/>
  <c r="AB20" i="6" s="1"/>
  <c r="Y118" i="6"/>
  <c r="AB118" i="6" s="1"/>
  <c r="Y106" i="6"/>
  <c r="AB106" i="6" s="1"/>
  <c r="Y94" i="6"/>
  <c r="AB94" i="6" s="1"/>
  <c r="Y82" i="6"/>
  <c r="AB82" i="6" s="1"/>
  <c r="Y74" i="6"/>
  <c r="AB74" i="6" s="1"/>
  <c r="Y66" i="6"/>
  <c r="AB66" i="6" s="1"/>
  <c r="Y54" i="6"/>
  <c r="AB54" i="6" s="1"/>
  <c r="Y46" i="6"/>
  <c r="AB46" i="6" s="1"/>
  <c r="Y38" i="6"/>
  <c r="AB38" i="6" s="1"/>
  <c r="Y26" i="6"/>
  <c r="AB26" i="6" s="1"/>
  <c r="Y10" i="6"/>
  <c r="AB10" i="6" s="1"/>
  <c r="Y116" i="6"/>
  <c r="AB116" i="6" s="1"/>
  <c r="Y112" i="6"/>
  <c r="AB112" i="6" s="1"/>
  <c r="Y104" i="6"/>
  <c r="AB104" i="6" s="1"/>
  <c r="Y88" i="6"/>
  <c r="AB88" i="6" s="1"/>
  <c r="Y76" i="6"/>
  <c r="AB76" i="6" s="1"/>
  <c r="Y68" i="6"/>
  <c r="AB68" i="6" s="1"/>
  <c r="Y52" i="6"/>
  <c r="AB52" i="6" s="1"/>
  <c r="Y40" i="6"/>
  <c r="AB40" i="6" s="1"/>
  <c r="Y32" i="6"/>
  <c r="AB32" i="6" s="1"/>
  <c r="Y24" i="6"/>
  <c r="AB24" i="6" s="1"/>
  <c r="Y16" i="6"/>
  <c r="AB16" i="6" s="1"/>
  <c r="N4" i="9"/>
  <c r="U7" i="6"/>
  <c r="Y122" i="6"/>
  <c r="AB122" i="6" s="1"/>
  <c r="Y114" i="6"/>
  <c r="AB114" i="6" s="1"/>
  <c r="Y110" i="6"/>
  <c r="AB110" i="6" s="1"/>
  <c r="Y102" i="6"/>
  <c r="AB102" i="6" s="1"/>
  <c r="Y98" i="6"/>
  <c r="AB98" i="6" s="1"/>
  <c r="Y90" i="6"/>
  <c r="AB90" i="6" s="1"/>
  <c r="Y86" i="6"/>
  <c r="AB86" i="6" s="1"/>
  <c r="Y78" i="6"/>
  <c r="AB78" i="6" s="1"/>
  <c r="Y70" i="6"/>
  <c r="AB70" i="6" s="1"/>
  <c r="Y62" i="6"/>
  <c r="AB62" i="6" s="1"/>
  <c r="Y58" i="6"/>
  <c r="AB58" i="6" s="1"/>
  <c r="Y50" i="6"/>
  <c r="AB50" i="6" s="1"/>
  <c r="Y42" i="6"/>
  <c r="AB42" i="6" s="1"/>
  <c r="Y34" i="6"/>
  <c r="AB34" i="6" s="1"/>
  <c r="Y30" i="6"/>
  <c r="AB30" i="6" s="1"/>
  <c r="Y22" i="6"/>
  <c r="AB22" i="6" s="1"/>
  <c r="Y18" i="6"/>
  <c r="AB18" i="6" s="1"/>
  <c r="Y14" i="6"/>
  <c r="AB14" i="6" s="1"/>
  <c r="Y125" i="6"/>
  <c r="AB125" i="6" s="1"/>
  <c r="Y121" i="6"/>
  <c r="AB121" i="6" s="1"/>
  <c r="Y117" i="6"/>
  <c r="AB117" i="6" s="1"/>
  <c r="Y113" i="6"/>
  <c r="AB113" i="6" s="1"/>
  <c r="Y109" i="6"/>
  <c r="AB109" i="6" s="1"/>
  <c r="Y105" i="6"/>
  <c r="AB105" i="6" s="1"/>
  <c r="Y101" i="6"/>
  <c r="AB101" i="6" s="1"/>
  <c r="Y97" i="6"/>
  <c r="AB97" i="6" s="1"/>
  <c r="Y93" i="6"/>
  <c r="AB93" i="6" s="1"/>
  <c r="Y89" i="6"/>
  <c r="AB89" i="6" s="1"/>
  <c r="Y85" i="6"/>
  <c r="AB85" i="6" s="1"/>
  <c r="Y81" i="6"/>
  <c r="AB81" i="6" s="1"/>
  <c r="Y77" i="6"/>
  <c r="AB77" i="6" s="1"/>
  <c r="Y73" i="6"/>
  <c r="AB73" i="6" s="1"/>
  <c r="Y69" i="6"/>
  <c r="AB69" i="6" s="1"/>
  <c r="Y65" i="6"/>
  <c r="AB65" i="6" s="1"/>
  <c r="Y61" i="6"/>
  <c r="AB61" i="6" s="1"/>
  <c r="Y57" i="6"/>
  <c r="AB57" i="6" s="1"/>
  <c r="Y53" i="6"/>
  <c r="AB53" i="6" s="1"/>
  <c r="Y49" i="6"/>
  <c r="AB49" i="6" s="1"/>
  <c r="Y45" i="6"/>
  <c r="AB45" i="6" s="1"/>
  <c r="Y41" i="6"/>
  <c r="AB41" i="6" s="1"/>
  <c r="Y37" i="6"/>
  <c r="AB37" i="6" s="1"/>
  <c r="Y33" i="6"/>
  <c r="AB33" i="6" s="1"/>
  <c r="Y29" i="6"/>
  <c r="AB29" i="6" s="1"/>
  <c r="Y25" i="6"/>
  <c r="AB25" i="6" s="1"/>
  <c r="Y21" i="6"/>
  <c r="AB21" i="6" s="1"/>
  <c r="Y17" i="6"/>
  <c r="AB17" i="6" s="1"/>
  <c r="Y13" i="6"/>
  <c r="AB13" i="6" s="1"/>
  <c r="Y9" i="6"/>
  <c r="AB9" i="6" s="1"/>
  <c r="Y92" i="6"/>
  <c r="AB92" i="6" s="1"/>
  <c r="Y48" i="6"/>
  <c r="AB48" i="6" s="1"/>
  <c r="Y12" i="6"/>
  <c r="AB12" i="6" s="1"/>
  <c r="Y120" i="6"/>
  <c r="AB120" i="6" s="1"/>
  <c r="Y100" i="6"/>
  <c r="AB100" i="6" s="1"/>
  <c r="Y80" i="6"/>
  <c r="AB80" i="6" s="1"/>
  <c r="Y60" i="6"/>
  <c r="AB60" i="6" s="1"/>
  <c r="Y28" i="6"/>
  <c r="AB28" i="6" s="1"/>
  <c r="Y123" i="6"/>
  <c r="AB123" i="6" s="1"/>
  <c r="Y119" i="6"/>
  <c r="AB119" i="6" s="1"/>
  <c r="Y115" i="6"/>
  <c r="AB115" i="6" s="1"/>
  <c r="Y111" i="6"/>
  <c r="AB111" i="6" s="1"/>
  <c r="Y107" i="6"/>
  <c r="AB107" i="6" s="1"/>
  <c r="Y103" i="6"/>
  <c r="AB103" i="6" s="1"/>
  <c r="Y99" i="6"/>
  <c r="AB99" i="6" s="1"/>
  <c r="Y95" i="6"/>
  <c r="AB95" i="6" s="1"/>
  <c r="Y91" i="6"/>
  <c r="AB91" i="6" s="1"/>
  <c r="Y87" i="6"/>
  <c r="AB87" i="6" s="1"/>
  <c r="Y83" i="6"/>
  <c r="AB83" i="6" s="1"/>
  <c r="Y79" i="6"/>
  <c r="AB79" i="6" s="1"/>
  <c r="Y75" i="6"/>
  <c r="AB75" i="6" s="1"/>
  <c r="Y71" i="6"/>
  <c r="AB71" i="6" s="1"/>
  <c r="Y67" i="6"/>
  <c r="AB67" i="6" s="1"/>
  <c r="Y63" i="6"/>
  <c r="AB63" i="6" s="1"/>
  <c r="Y59" i="6"/>
  <c r="AB59" i="6" s="1"/>
  <c r="Y55" i="6"/>
  <c r="AB55" i="6" s="1"/>
  <c r="Y51" i="6"/>
  <c r="AB51" i="6" s="1"/>
  <c r="Y47" i="6"/>
  <c r="AB47" i="6" s="1"/>
  <c r="Y43" i="6"/>
  <c r="AB43" i="6" s="1"/>
  <c r="Y39" i="6"/>
  <c r="AB39" i="6" s="1"/>
  <c r="Y35" i="6"/>
  <c r="AB35" i="6" s="1"/>
  <c r="Y31" i="6"/>
  <c r="AB31" i="6" s="1"/>
  <c r="Y27" i="6"/>
  <c r="AB27" i="6" s="1"/>
  <c r="Y23" i="6"/>
  <c r="AB23" i="6" s="1"/>
  <c r="Y19" i="6"/>
  <c r="AB19" i="6" s="1"/>
  <c r="Y15" i="6"/>
  <c r="AB15" i="6" s="1"/>
  <c r="Y11" i="6"/>
  <c r="AB11" i="6" s="1"/>
  <c r="O46" i="6"/>
  <c r="O42" i="6"/>
  <c r="O38" i="6"/>
  <c r="O34" i="6"/>
  <c r="O30" i="6"/>
  <c r="O60" i="6"/>
  <c r="O56" i="6"/>
  <c r="O52" i="6"/>
  <c r="O64" i="6"/>
  <c r="O68" i="6"/>
  <c r="O72" i="6"/>
  <c r="O76" i="6"/>
  <c r="O80" i="6"/>
  <c r="O84" i="6"/>
  <c r="O88" i="6"/>
  <c r="O106" i="6"/>
  <c r="O102" i="6"/>
  <c r="O98" i="6"/>
  <c r="O94" i="6"/>
  <c r="O114" i="6"/>
  <c r="O110" i="6"/>
  <c r="O117" i="6"/>
  <c r="O124" i="6"/>
  <c r="O27" i="6"/>
  <c r="O122" i="6"/>
  <c r="O19" i="6"/>
  <c r="O16" i="6"/>
  <c r="O45" i="6"/>
  <c r="O41" i="6"/>
  <c r="O37" i="6"/>
  <c r="O33" i="6"/>
  <c r="O29" i="6"/>
  <c r="O59" i="6"/>
  <c r="O55" i="6"/>
  <c r="O51" i="6"/>
  <c r="O65" i="6"/>
  <c r="O69" i="6"/>
  <c r="O73" i="6"/>
  <c r="O77" i="6"/>
  <c r="O81" i="6"/>
  <c r="O85" i="6"/>
  <c r="O89" i="6"/>
  <c r="O105" i="6"/>
  <c r="O101" i="6"/>
  <c r="O97" i="6"/>
  <c r="O93" i="6"/>
  <c r="O113" i="6"/>
  <c r="O109" i="6"/>
  <c r="O116" i="6"/>
  <c r="O9" i="6"/>
  <c r="O121" i="6"/>
  <c r="O63" i="6"/>
  <c r="O18" i="6"/>
  <c r="O21" i="6"/>
  <c r="O119" i="6"/>
  <c r="O24" i="6"/>
  <c r="O20" i="6"/>
  <c r="O22" i="6"/>
  <c r="O91" i="6"/>
  <c r="O23" i="6"/>
  <c r="O25" i="6"/>
  <c r="O12" i="6"/>
  <c r="L8" i="6"/>
  <c r="L7" i="6"/>
  <c r="L20" i="6"/>
  <c r="L18" i="6"/>
  <c r="L41" i="6"/>
  <c r="L64" i="6"/>
  <c r="L92" i="6"/>
  <c r="L119" i="6"/>
  <c r="L51" i="6"/>
  <c r="L87" i="6"/>
  <c r="L27" i="6"/>
  <c r="L14" i="6"/>
  <c r="L35" i="6"/>
  <c r="L63" i="6"/>
  <c r="L91" i="6"/>
  <c r="L115" i="6"/>
  <c r="L44" i="6"/>
  <c r="L80" i="6"/>
  <c r="L123" i="6"/>
  <c r="L69" i="6"/>
  <c r="L114" i="6"/>
  <c r="L45" i="6"/>
  <c r="L81" i="6"/>
  <c r="L15" i="6"/>
  <c r="L97" i="6"/>
  <c r="L26" i="6"/>
  <c r="L54" i="6"/>
  <c r="L82" i="6"/>
  <c r="L110" i="6"/>
  <c r="L30" i="6"/>
  <c r="L66" i="6"/>
  <c r="L102" i="6"/>
  <c r="L36" i="6"/>
  <c r="L17" i="6"/>
  <c r="L48" i="6"/>
  <c r="L71" i="6"/>
  <c r="L99" i="6"/>
  <c r="L23" i="6"/>
  <c r="L59" i="6"/>
  <c r="L95" i="6"/>
  <c r="L76" i="6"/>
  <c r="L19" i="6"/>
  <c r="L42" i="6"/>
  <c r="L70" i="6"/>
  <c r="L98" i="6"/>
  <c r="L124" i="6"/>
  <c r="L52" i="6"/>
  <c r="L88" i="6"/>
  <c r="L90" i="6"/>
  <c r="L120" i="6"/>
  <c r="L53" i="6"/>
  <c r="L93" i="6"/>
  <c r="L34" i="6"/>
  <c r="L118" i="6"/>
  <c r="L33" i="6"/>
  <c r="L61" i="6"/>
  <c r="L89" i="6"/>
  <c r="L117" i="6"/>
  <c r="L38" i="6"/>
  <c r="L74" i="6"/>
  <c r="L121" i="6"/>
  <c r="L62" i="6"/>
  <c r="L22" i="6"/>
  <c r="L50" i="6"/>
  <c r="L78" i="6"/>
  <c r="L106" i="6"/>
  <c r="L31" i="6"/>
  <c r="L67" i="6"/>
  <c r="L107" i="6"/>
  <c r="L9" i="6"/>
  <c r="L21" i="6"/>
  <c r="L49" i="6"/>
  <c r="L77" i="6"/>
  <c r="L105" i="6"/>
  <c r="L24" i="6"/>
  <c r="L60" i="6"/>
  <c r="L100" i="6"/>
  <c r="L11" i="6"/>
  <c r="L104" i="6"/>
  <c r="L25" i="6"/>
  <c r="L65" i="6"/>
  <c r="L101" i="6"/>
  <c r="L55" i="6"/>
  <c r="L12" i="6"/>
  <c r="L40" i="6"/>
  <c r="L68" i="6"/>
  <c r="L96" i="6"/>
  <c r="L113" i="6"/>
  <c r="L46" i="6"/>
  <c r="L86" i="6"/>
  <c r="L13" i="6"/>
  <c r="L29" i="6"/>
  <c r="L57" i="6"/>
  <c r="L85" i="6"/>
  <c r="L116" i="6"/>
  <c r="L39" i="6"/>
  <c r="L79" i="6"/>
  <c r="L122" i="6"/>
  <c r="L10" i="6"/>
  <c r="L28" i="6"/>
  <c r="L56" i="6"/>
  <c r="L84" i="6"/>
  <c r="L112" i="6"/>
  <c r="L32" i="6"/>
  <c r="L72" i="6"/>
  <c r="L108" i="6"/>
  <c r="L43" i="6"/>
  <c r="L111" i="6"/>
  <c r="L37" i="6"/>
  <c r="L73" i="6"/>
  <c r="L109" i="6"/>
  <c r="L83" i="6"/>
  <c r="L16" i="6"/>
  <c r="L47" i="6"/>
  <c r="L75" i="6"/>
  <c r="L103" i="6"/>
  <c r="L125" i="6"/>
  <c r="L58" i="6"/>
  <c r="L94" i="6"/>
  <c r="O48" i="6"/>
  <c r="O44" i="6"/>
  <c r="O40" i="6"/>
  <c r="O36" i="6"/>
  <c r="O32" i="6"/>
  <c r="O62" i="6"/>
  <c r="O58" i="6"/>
  <c r="O54" i="6"/>
  <c r="O50" i="6"/>
  <c r="O66" i="6"/>
  <c r="O70" i="6"/>
  <c r="O74" i="6"/>
  <c r="O78" i="6"/>
  <c r="O82" i="6"/>
  <c r="O86" i="6"/>
  <c r="O90" i="6"/>
  <c r="O104" i="6"/>
  <c r="O100" i="6"/>
  <c r="O96" i="6"/>
  <c r="O92" i="6"/>
  <c r="O112" i="6"/>
  <c r="O108" i="6"/>
  <c r="O13" i="6"/>
  <c r="O125" i="6"/>
  <c r="O11" i="6"/>
  <c r="O123" i="6"/>
  <c r="O10" i="6"/>
  <c r="O47" i="6"/>
  <c r="O43" i="6"/>
  <c r="O39" i="6"/>
  <c r="O35" i="6"/>
  <c r="O31" i="6"/>
  <c r="O61" i="6"/>
  <c r="O57" i="6"/>
  <c r="O53" i="6"/>
  <c r="O49" i="6"/>
  <c r="O67" i="6"/>
  <c r="O71" i="6"/>
  <c r="O75" i="6"/>
  <c r="O79" i="6"/>
  <c r="O83" i="6"/>
  <c r="O87" i="6"/>
  <c r="O107" i="6"/>
  <c r="O103" i="6"/>
  <c r="O99" i="6"/>
  <c r="O95" i="6"/>
  <c r="O115" i="6"/>
  <c r="O111" i="6"/>
  <c r="O118" i="6"/>
  <c r="O120" i="6"/>
  <c r="O17" i="6"/>
  <c r="O14" i="6"/>
  <c r="O15" i="6"/>
  <c r="O28" i="6"/>
  <c r="X7" i="6"/>
  <c r="H7" i="6"/>
  <c r="R7" i="17" l="1"/>
  <c r="O17" i="17"/>
  <c r="R17" i="17" s="1"/>
  <c r="O37" i="17"/>
  <c r="R37" i="17" s="1"/>
  <c r="O57" i="17"/>
  <c r="R57" i="17" s="1"/>
  <c r="O81" i="17"/>
  <c r="R81" i="17" s="1"/>
  <c r="O105" i="17"/>
  <c r="R105" i="17" s="1"/>
  <c r="O91" i="17"/>
  <c r="R91" i="17" s="1"/>
  <c r="O14" i="17"/>
  <c r="R14" i="17" s="1"/>
  <c r="O38" i="17"/>
  <c r="R38" i="17" s="1"/>
  <c r="O58" i="17"/>
  <c r="R58" i="17" s="1"/>
  <c r="O78" i="17"/>
  <c r="R78" i="17" s="1"/>
  <c r="O102" i="17"/>
  <c r="R102" i="17" s="1"/>
  <c r="O87" i="17"/>
  <c r="R87" i="17" s="1"/>
  <c r="O23" i="17"/>
  <c r="R23" i="17" s="1"/>
  <c r="O43" i="17"/>
  <c r="R43" i="17" s="1"/>
  <c r="O67" i="17"/>
  <c r="R67" i="17" s="1"/>
  <c r="O8" i="17"/>
  <c r="R8" i="17" s="1"/>
  <c r="O32" i="17"/>
  <c r="R32" i="17" s="1"/>
  <c r="O56" i="17"/>
  <c r="R56" i="17" s="1"/>
  <c r="O80" i="17"/>
  <c r="R80" i="17" s="1"/>
  <c r="O100" i="17"/>
  <c r="R100" i="17" s="1"/>
  <c r="O120" i="17"/>
  <c r="R120" i="17" s="1"/>
  <c r="O21" i="17"/>
  <c r="R21" i="17" s="1"/>
  <c r="O45" i="17"/>
  <c r="R45" i="17" s="1"/>
  <c r="O65" i="17"/>
  <c r="R65" i="17" s="1"/>
  <c r="O85" i="17"/>
  <c r="R85" i="17" s="1"/>
  <c r="O109" i="17"/>
  <c r="R109" i="17" s="1"/>
  <c r="O107" i="17"/>
  <c r="R107" i="17" s="1"/>
  <c r="O18" i="17"/>
  <c r="R18" i="17" s="1"/>
  <c r="O42" i="17"/>
  <c r="R42" i="17" s="1"/>
  <c r="O66" i="17"/>
  <c r="R66" i="17" s="1"/>
  <c r="O86" i="17"/>
  <c r="R86" i="17" s="1"/>
  <c r="O106" i="17"/>
  <c r="R106" i="17" s="1"/>
  <c r="O95" i="17"/>
  <c r="R95" i="17" s="1"/>
  <c r="O31" i="17"/>
  <c r="R31" i="17" s="1"/>
  <c r="O51" i="17"/>
  <c r="R51" i="17" s="1"/>
  <c r="O71" i="17"/>
  <c r="R71" i="17" s="1"/>
  <c r="O16" i="17"/>
  <c r="R16" i="17" s="1"/>
  <c r="O36" i="17"/>
  <c r="R36" i="17" s="1"/>
  <c r="O60" i="17"/>
  <c r="R60" i="17" s="1"/>
  <c r="O84" i="17"/>
  <c r="R84" i="17" s="1"/>
  <c r="O108" i="17"/>
  <c r="R108" i="17" s="1"/>
  <c r="O99" i="17"/>
  <c r="R99" i="17" s="1"/>
  <c r="O25" i="17"/>
  <c r="R25" i="17" s="1"/>
  <c r="O49" i="17"/>
  <c r="R49" i="17" s="1"/>
  <c r="O73" i="17"/>
  <c r="R73" i="17" s="1"/>
  <c r="O93" i="17"/>
  <c r="R93" i="17" s="1"/>
  <c r="O113" i="17"/>
  <c r="R113" i="17" s="1"/>
  <c r="O119" i="17"/>
  <c r="R119" i="17" s="1"/>
  <c r="O22" i="17"/>
  <c r="R22" i="17" s="1"/>
  <c r="O46" i="17"/>
  <c r="R46" i="17" s="1"/>
  <c r="O70" i="17"/>
  <c r="R70" i="17" s="1"/>
  <c r="O94" i="17"/>
  <c r="R94" i="17" s="1"/>
  <c r="O114" i="17"/>
  <c r="R114" i="17" s="1"/>
  <c r="O11" i="17"/>
  <c r="R11" i="17" s="1"/>
  <c r="O35" i="17"/>
  <c r="R35" i="17" s="1"/>
  <c r="O59" i="17"/>
  <c r="R59" i="17" s="1"/>
  <c r="O79" i="17"/>
  <c r="R79" i="17" s="1"/>
  <c r="O24" i="17"/>
  <c r="R24" i="17" s="1"/>
  <c r="O44" i="17"/>
  <c r="R44" i="17" s="1"/>
  <c r="O64" i="17"/>
  <c r="R64" i="17" s="1"/>
  <c r="O88" i="17"/>
  <c r="R88" i="17" s="1"/>
  <c r="O112" i="17"/>
  <c r="R112" i="17" s="1"/>
  <c r="O115" i="17"/>
  <c r="R115" i="17" s="1"/>
  <c r="O9" i="17"/>
  <c r="R9" i="17" s="1"/>
  <c r="O29" i="17"/>
  <c r="R29" i="17" s="1"/>
  <c r="O53" i="17"/>
  <c r="R53" i="17" s="1"/>
  <c r="O77" i="17"/>
  <c r="R77" i="17" s="1"/>
  <c r="O101" i="17"/>
  <c r="R101" i="17" s="1"/>
  <c r="O121" i="17"/>
  <c r="R121" i="17" s="1"/>
  <c r="O10" i="17"/>
  <c r="R10" i="17" s="1"/>
  <c r="O30" i="17"/>
  <c r="R30" i="17" s="1"/>
  <c r="O50" i="17"/>
  <c r="R50" i="17" s="1"/>
  <c r="O74" i="17"/>
  <c r="R74" i="17" s="1"/>
  <c r="O98" i="17"/>
  <c r="R98" i="17" s="1"/>
  <c r="O122" i="17"/>
  <c r="R122" i="17" s="1"/>
  <c r="O15" i="17"/>
  <c r="R15" i="17" s="1"/>
  <c r="O39" i="17"/>
  <c r="R39" i="17" s="1"/>
  <c r="O63" i="17"/>
  <c r="R63" i="17" s="1"/>
  <c r="O123" i="17"/>
  <c r="R123" i="17" s="1"/>
  <c r="O28" i="17"/>
  <c r="R28" i="17" s="1"/>
  <c r="O52" i="17"/>
  <c r="R52" i="17" s="1"/>
  <c r="O72" i="17"/>
  <c r="R72" i="17" s="1"/>
  <c r="O92" i="17"/>
  <c r="R92" i="17" s="1"/>
  <c r="O116" i="17"/>
  <c r="R116" i="17" s="1"/>
  <c r="O41" i="17"/>
  <c r="R41" i="17" s="1"/>
  <c r="O34" i="17"/>
  <c r="R34" i="17" s="1"/>
  <c r="O111" i="17"/>
  <c r="R111" i="17" s="1"/>
  <c r="O20" i="17"/>
  <c r="R20" i="17" s="1"/>
  <c r="O69" i="17"/>
  <c r="R69" i="17" s="1"/>
  <c r="O62" i="17"/>
  <c r="R62" i="17" s="1"/>
  <c r="O27" i="17"/>
  <c r="R27" i="17" s="1"/>
  <c r="O48" i="17"/>
  <c r="R48" i="17" s="1"/>
  <c r="O97" i="17"/>
  <c r="R97" i="17" s="1"/>
  <c r="O90" i="17"/>
  <c r="R90" i="17" s="1"/>
  <c r="O55" i="17"/>
  <c r="R55" i="17" s="1"/>
  <c r="O76" i="17"/>
  <c r="R76" i="17" s="1"/>
  <c r="O13" i="17"/>
  <c r="R13" i="17" s="1"/>
  <c r="O125" i="17"/>
  <c r="R125" i="17" s="1"/>
  <c r="O118" i="17"/>
  <c r="R118" i="17" s="1"/>
  <c r="O83" i="17"/>
  <c r="R83" i="17" s="1"/>
  <c r="O104" i="17"/>
  <c r="R104" i="17" s="1"/>
  <c r="O33" i="17"/>
  <c r="R33" i="17" s="1"/>
  <c r="O26" i="17"/>
  <c r="R26" i="17" s="1"/>
  <c r="O75" i="17"/>
  <c r="R75" i="17" s="1"/>
  <c r="O12" i="17"/>
  <c r="R12" i="17" s="1"/>
  <c r="O124" i="17"/>
  <c r="R124" i="17" s="1"/>
  <c r="O61" i="17"/>
  <c r="R61" i="17" s="1"/>
  <c r="O54" i="17"/>
  <c r="R54" i="17" s="1"/>
  <c r="O19" i="17"/>
  <c r="R19" i="17" s="1"/>
  <c r="O40" i="17"/>
  <c r="R40" i="17" s="1"/>
  <c r="O89" i="17"/>
  <c r="R89" i="17" s="1"/>
  <c r="O82" i="17"/>
  <c r="R82" i="17" s="1"/>
  <c r="O47" i="17"/>
  <c r="R47" i="17" s="1"/>
  <c r="O68" i="17"/>
  <c r="R68" i="17" s="1"/>
  <c r="O117" i="17"/>
  <c r="R117" i="17" s="1"/>
  <c r="O110" i="17"/>
  <c r="R110" i="17" s="1"/>
  <c r="O103" i="17"/>
  <c r="R103" i="17" s="1"/>
  <c r="O96" i="17"/>
  <c r="R96" i="17" s="1"/>
  <c r="AF7" i="17"/>
  <c r="AB7" i="17"/>
  <c r="AE7" i="6"/>
  <c r="AA7" i="6"/>
  <c r="AA5" i="6"/>
  <c r="K7" i="6"/>
  <c r="O7" i="6" s="1"/>
  <c r="Q7" i="6" s="1"/>
  <c r="K5" i="6"/>
  <c r="O5" i="6" s="1"/>
  <c r="Q5" i="6" s="1"/>
  <c r="Q20" i="6"/>
  <c r="Q45" i="6"/>
  <c r="Q29" i="6"/>
  <c r="Q27" i="6"/>
  <c r="Q89" i="6"/>
  <c r="Q26" i="6"/>
  <c r="Q24" i="6"/>
  <c r="Q64" i="6"/>
  <c r="Q21" i="6"/>
  <c r="Q22" i="6"/>
  <c r="Q19" i="6"/>
  <c r="Q84" i="6"/>
  <c r="Q42" i="6"/>
  <c r="Q117" i="6"/>
  <c r="Q85" i="6"/>
  <c r="Q116" i="6"/>
  <c r="Q18" i="6"/>
  <c r="Q122" i="6"/>
  <c r="Q102" i="6"/>
  <c r="Q59" i="6"/>
  <c r="Q80" i="6"/>
  <c r="Q101" i="6"/>
  <c r="Q55" i="6"/>
  <c r="Q69" i="6"/>
  <c r="Q37" i="6"/>
  <c r="Q65" i="6"/>
  <c r="Q34" i="6"/>
  <c r="Q46" i="6"/>
  <c r="Q121" i="6"/>
  <c r="Q23" i="6"/>
  <c r="Q63" i="6"/>
  <c r="Q81" i="6"/>
  <c r="Q30" i="6"/>
  <c r="Q36" i="6"/>
  <c r="Q41" i="6"/>
  <c r="Q119" i="6"/>
  <c r="Q109" i="6"/>
  <c r="Q25" i="6"/>
  <c r="Q110" i="6"/>
  <c r="Q38" i="6"/>
  <c r="Q51" i="6"/>
  <c r="Q88" i="6"/>
  <c r="Q98" i="6"/>
  <c r="Q105" i="6"/>
  <c r="Q93" i="6"/>
  <c r="Q94" i="6"/>
  <c r="Q77" i="6"/>
  <c r="Q124" i="6"/>
  <c r="Q56" i="6"/>
  <c r="Q113" i="6"/>
  <c r="Q8" i="6"/>
  <c r="Q78" i="6"/>
  <c r="Q76" i="6"/>
  <c r="Q72" i="6"/>
  <c r="Q60" i="6"/>
  <c r="Q12" i="6"/>
  <c r="Q16" i="6"/>
  <c r="Q49" i="6"/>
  <c r="Q40" i="6"/>
  <c r="Q114" i="6"/>
  <c r="Q97" i="6"/>
  <c r="Q48" i="6"/>
  <c r="Q68" i="6"/>
  <c r="Q33" i="6"/>
  <c r="Q99" i="6"/>
  <c r="Q66" i="6"/>
  <c r="Q87" i="6"/>
  <c r="Q70" i="6"/>
  <c r="Q43" i="6"/>
  <c r="Q39" i="6"/>
  <c r="Q15" i="6"/>
  <c r="Q123" i="6"/>
  <c r="Q107" i="6"/>
  <c r="Q95" i="6"/>
  <c r="Q53" i="6"/>
  <c r="Q17" i="6"/>
  <c r="Q52" i="6"/>
  <c r="Q32" i="6"/>
  <c r="Q103" i="6"/>
  <c r="Q82" i="6"/>
  <c r="Q9" i="6"/>
  <c r="Q74" i="6"/>
  <c r="Q104" i="6"/>
  <c r="Q61" i="6"/>
  <c r="Q11" i="6"/>
  <c r="Q118" i="6"/>
  <c r="Q112" i="6"/>
  <c r="Q57" i="6"/>
  <c r="Q35" i="6"/>
  <c r="Q14" i="6"/>
  <c r="Q10" i="6"/>
  <c r="Q13" i="6"/>
  <c r="Q75" i="6"/>
  <c r="Q54" i="6"/>
  <c r="Q111" i="6"/>
  <c r="Q90" i="6"/>
  <c r="Q96" i="6"/>
  <c r="Q100" i="6"/>
  <c r="Q120" i="6"/>
  <c r="Q67" i="6"/>
  <c r="Q47" i="6"/>
  <c r="Q86" i="6"/>
  <c r="Q44" i="6"/>
  <c r="Q79" i="6"/>
  <c r="Q28" i="6"/>
  <c r="Q83" i="6"/>
  <c r="Q62" i="6"/>
  <c r="Q71" i="6"/>
  <c r="Q50" i="6"/>
  <c r="Q92" i="6"/>
  <c r="Q125" i="6"/>
  <c r="Q106" i="6"/>
  <c r="Q31" i="6"/>
  <c r="Q108" i="6"/>
  <c r="Q91" i="6"/>
  <c r="Q115" i="6"/>
  <c r="Q73" i="6"/>
  <c r="Q58" i="6"/>
  <c r="D30" i="1"/>
  <c r="D18" i="1" s="1"/>
  <c r="AG122" i="17" l="1"/>
  <c r="AH122" i="17" s="1"/>
  <c r="AJ122" i="17" s="1"/>
  <c r="AG119" i="17"/>
  <c r="AH119" i="17" s="1"/>
  <c r="AJ119" i="17" s="1"/>
  <c r="AG115" i="17"/>
  <c r="AH115" i="17" s="1"/>
  <c r="AJ115" i="17" s="1"/>
  <c r="AG111" i="17"/>
  <c r="AH111" i="17" s="1"/>
  <c r="AJ111" i="17" s="1"/>
  <c r="AG105" i="17"/>
  <c r="AH105" i="17" s="1"/>
  <c r="AJ105" i="17" s="1"/>
  <c r="AG101" i="17"/>
  <c r="AH101" i="17" s="1"/>
  <c r="AJ101" i="17" s="1"/>
  <c r="AG97" i="17"/>
  <c r="AH97" i="17" s="1"/>
  <c r="AJ97" i="17" s="1"/>
  <c r="AG93" i="17"/>
  <c r="AH93" i="17" s="1"/>
  <c r="AJ93" i="17" s="1"/>
  <c r="AG89" i="17"/>
  <c r="AH89" i="17" s="1"/>
  <c r="AJ89" i="17" s="1"/>
  <c r="AG86" i="17"/>
  <c r="AH86" i="17" s="1"/>
  <c r="AJ86" i="17" s="1"/>
  <c r="AG83" i="17"/>
  <c r="AH83" i="17" s="1"/>
  <c r="AJ83" i="17" s="1"/>
  <c r="AG76" i="17"/>
  <c r="AH76" i="17" s="1"/>
  <c r="AJ76" i="17" s="1"/>
  <c r="AG72" i="17"/>
  <c r="AH72" i="17" s="1"/>
  <c r="AJ72" i="17" s="1"/>
  <c r="AG68" i="17"/>
  <c r="AH68" i="17" s="1"/>
  <c r="AJ68" i="17" s="1"/>
  <c r="AG65" i="17"/>
  <c r="AH65" i="17" s="1"/>
  <c r="AJ65" i="17" s="1"/>
  <c r="AG62" i="17"/>
  <c r="AH62" i="17" s="1"/>
  <c r="AJ62" i="17" s="1"/>
  <c r="AG58" i="17"/>
  <c r="AH58" i="17" s="1"/>
  <c r="AJ58" i="17" s="1"/>
  <c r="AG54" i="17"/>
  <c r="AH54" i="17" s="1"/>
  <c r="AJ54" i="17" s="1"/>
  <c r="AG50" i="17"/>
  <c r="AH50" i="17" s="1"/>
  <c r="AJ50" i="17" s="1"/>
  <c r="AG46" i="17"/>
  <c r="AH46" i="17" s="1"/>
  <c r="AJ46" i="17" s="1"/>
  <c r="AG42" i="17"/>
  <c r="AH42" i="17" s="1"/>
  <c r="AJ42" i="17" s="1"/>
  <c r="AG39" i="17"/>
  <c r="AH39" i="17" s="1"/>
  <c r="AJ39" i="17" s="1"/>
  <c r="AG35" i="17"/>
  <c r="AH35" i="17" s="1"/>
  <c r="AJ35" i="17" s="1"/>
  <c r="AG32" i="17"/>
  <c r="AH32" i="17" s="1"/>
  <c r="AJ32" i="17" s="1"/>
  <c r="AG28" i="17"/>
  <c r="AH28" i="17" s="1"/>
  <c r="AJ28" i="17" s="1"/>
  <c r="AG24" i="17"/>
  <c r="AH24" i="17" s="1"/>
  <c r="AJ24" i="17" s="1"/>
  <c r="AG21" i="17"/>
  <c r="AH21" i="17" s="1"/>
  <c r="AJ21" i="17" s="1"/>
  <c r="AG17" i="17"/>
  <c r="AH17" i="17" s="1"/>
  <c r="AJ17" i="17" s="1"/>
  <c r="AG13" i="17"/>
  <c r="AH13" i="17" s="1"/>
  <c r="AJ13" i="17" s="1"/>
  <c r="AG10" i="17"/>
  <c r="AH10" i="17" s="1"/>
  <c r="AJ10" i="17" s="1"/>
  <c r="AG125" i="17"/>
  <c r="AH125" i="17" s="1"/>
  <c r="AJ125" i="17" s="1"/>
  <c r="AG118" i="17"/>
  <c r="AH118" i="17" s="1"/>
  <c r="AJ118" i="17" s="1"/>
  <c r="AG114" i="17"/>
  <c r="AH114" i="17" s="1"/>
  <c r="AJ114" i="17" s="1"/>
  <c r="AG110" i="17"/>
  <c r="AH110" i="17" s="1"/>
  <c r="AJ110" i="17" s="1"/>
  <c r="AG107" i="17"/>
  <c r="AH107" i="17" s="1"/>
  <c r="AJ107" i="17" s="1"/>
  <c r="AG104" i="17"/>
  <c r="AH104" i="17" s="1"/>
  <c r="AJ104" i="17" s="1"/>
  <c r="AG100" i="17"/>
  <c r="AH100" i="17" s="1"/>
  <c r="AJ100" i="17" s="1"/>
  <c r="AG96" i="17"/>
  <c r="AH96" i="17" s="1"/>
  <c r="AJ96" i="17" s="1"/>
  <c r="AG92" i="17"/>
  <c r="AH92" i="17" s="1"/>
  <c r="AJ92" i="17" s="1"/>
  <c r="AG88" i="17"/>
  <c r="AH88" i="17" s="1"/>
  <c r="AJ88" i="17" s="1"/>
  <c r="AG82" i="17"/>
  <c r="AH82" i="17" s="1"/>
  <c r="AJ82" i="17" s="1"/>
  <c r="AG79" i="17"/>
  <c r="AH79" i="17" s="1"/>
  <c r="AJ79" i="17" s="1"/>
  <c r="AG75" i="17"/>
  <c r="AH75" i="17" s="1"/>
  <c r="AJ75" i="17" s="1"/>
  <c r="AG71" i="17"/>
  <c r="AH71" i="17" s="1"/>
  <c r="AJ71" i="17" s="1"/>
  <c r="AG67" i="17"/>
  <c r="AH67" i="17" s="1"/>
  <c r="AJ67" i="17" s="1"/>
  <c r="AG64" i="17"/>
  <c r="AH64" i="17" s="1"/>
  <c r="AJ64" i="17" s="1"/>
  <c r="AG61" i="17"/>
  <c r="AH61" i="17" s="1"/>
  <c r="AJ61" i="17" s="1"/>
  <c r="AG57" i="17"/>
  <c r="AH57" i="17" s="1"/>
  <c r="AJ57" i="17" s="1"/>
  <c r="AG53" i="17"/>
  <c r="AH53" i="17" s="1"/>
  <c r="AJ53" i="17" s="1"/>
  <c r="AG49" i="17"/>
  <c r="AH49" i="17" s="1"/>
  <c r="AJ49" i="17" s="1"/>
  <c r="AG45" i="17"/>
  <c r="AH45" i="17" s="1"/>
  <c r="AJ45" i="17" s="1"/>
  <c r="AG38" i="17"/>
  <c r="AH38" i="17" s="1"/>
  <c r="AJ38" i="17" s="1"/>
  <c r="AG34" i="17"/>
  <c r="AH34" i="17" s="1"/>
  <c r="AJ34" i="17" s="1"/>
  <c r="AG31" i="17"/>
  <c r="AH31" i="17" s="1"/>
  <c r="AJ31" i="17" s="1"/>
  <c r="AG27" i="17"/>
  <c r="AH27" i="17" s="1"/>
  <c r="AJ27" i="17" s="1"/>
  <c r="AG20" i="17"/>
  <c r="AH20" i="17" s="1"/>
  <c r="AJ20" i="17" s="1"/>
  <c r="AG16" i="17"/>
  <c r="AH16" i="17" s="1"/>
  <c r="AJ16" i="17" s="1"/>
  <c r="AG12" i="17"/>
  <c r="AH12" i="17" s="1"/>
  <c r="AJ12" i="17" s="1"/>
  <c r="AG9" i="17"/>
  <c r="AH9" i="17" s="1"/>
  <c r="AJ9" i="17" s="1"/>
  <c r="AG124" i="17"/>
  <c r="AH124" i="17" s="1"/>
  <c r="AJ124" i="17" s="1"/>
  <c r="AG121" i="17"/>
  <c r="AH121" i="17" s="1"/>
  <c r="AJ121" i="17" s="1"/>
  <c r="AG117" i="17"/>
  <c r="AH117" i="17" s="1"/>
  <c r="AJ117" i="17" s="1"/>
  <c r="AG113" i="17"/>
  <c r="AH113" i="17" s="1"/>
  <c r="AJ113" i="17" s="1"/>
  <c r="AG109" i="17"/>
  <c r="AH109" i="17" s="1"/>
  <c r="AJ109" i="17" s="1"/>
  <c r="AG103" i="17"/>
  <c r="AH103" i="17" s="1"/>
  <c r="AJ103" i="17" s="1"/>
  <c r="AG99" i="17"/>
  <c r="AH99" i="17" s="1"/>
  <c r="AJ99" i="17" s="1"/>
  <c r="AG95" i="17"/>
  <c r="AH95" i="17" s="1"/>
  <c r="AJ95" i="17" s="1"/>
  <c r="AG91" i="17"/>
  <c r="AH91" i="17" s="1"/>
  <c r="AJ91" i="17" s="1"/>
  <c r="AG87" i="17"/>
  <c r="AH87" i="17" s="1"/>
  <c r="AJ87" i="17" s="1"/>
  <c r="AG85" i="17"/>
  <c r="AH85" i="17" s="1"/>
  <c r="AJ85" i="17" s="1"/>
  <c r="AG81" i="17"/>
  <c r="AH81" i="17" s="1"/>
  <c r="AJ81" i="17" s="1"/>
  <c r="AG78" i="17"/>
  <c r="AH78" i="17" s="1"/>
  <c r="AJ78" i="17" s="1"/>
  <c r="AG74" i="17"/>
  <c r="AH74" i="17" s="1"/>
  <c r="AJ74" i="17" s="1"/>
  <c r="AG70" i="17"/>
  <c r="AH70" i="17" s="1"/>
  <c r="AJ70" i="17" s="1"/>
  <c r="AG60" i="17"/>
  <c r="AH60" i="17" s="1"/>
  <c r="AJ60" i="17" s="1"/>
  <c r="AG56" i="17"/>
  <c r="AH56" i="17" s="1"/>
  <c r="AJ56" i="17" s="1"/>
  <c r="AG52" i="17"/>
  <c r="AH52" i="17" s="1"/>
  <c r="AJ52" i="17" s="1"/>
  <c r="AG48" i="17"/>
  <c r="AH48" i="17" s="1"/>
  <c r="AJ48" i="17" s="1"/>
  <c r="AG44" i="17"/>
  <c r="AH44" i="17" s="1"/>
  <c r="AJ44" i="17" s="1"/>
  <c r="AG41" i="17"/>
  <c r="AH41" i="17" s="1"/>
  <c r="AJ41" i="17" s="1"/>
  <c r="AG37" i="17"/>
  <c r="AH37" i="17" s="1"/>
  <c r="AJ37" i="17" s="1"/>
  <c r="AG30" i="17"/>
  <c r="AH30" i="17" s="1"/>
  <c r="AJ30" i="17" s="1"/>
  <c r="AG26" i="17"/>
  <c r="AH26" i="17" s="1"/>
  <c r="AJ26" i="17" s="1"/>
  <c r="AG23" i="17"/>
  <c r="AH23" i="17" s="1"/>
  <c r="AJ23" i="17" s="1"/>
  <c r="AG19" i="17"/>
  <c r="AH19" i="17" s="1"/>
  <c r="AJ19" i="17" s="1"/>
  <c r="AG15" i="17"/>
  <c r="AH15" i="17" s="1"/>
  <c r="AJ15" i="17" s="1"/>
  <c r="AG11" i="17"/>
  <c r="AH11" i="17" s="1"/>
  <c r="AJ11" i="17" s="1"/>
  <c r="AG8" i="17"/>
  <c r="AH8" i="17" s="1"/>
  <c r="AJ8" i="17" s="1"/>
  <c r="AG14" i="17"/>
  <c r="AH14" i="17" s="1"/>
  <c r="AJ14" i="17" s="1"/>
  <c r="AG7" i="17"/>
  <c r="AH7" i="17" s="1"/>
  <c r="AJ7" i="17" s="1"/>
  <c r="AG123" i="17"/>
  <c r="AH123" i="17" s="1"/>
  <c r="AJ123" i="17" s="1"/>
  <c r="AG120" i="17"/>
  <c r="AH120" i="17" s="1"/>
  <c r="AJ120" i="17" s="1"/>
  <c r="AG116" i="17"/>
  <c r="AH116" i="17" s="1"/>
  <c r="AJ116" i="17" s="1"/>
  <c r="AG112" i="17"/>
  <c r="AH112" i="17" s="1"/>
  <c r="AJ112" i="17" s="1"/>
  <c r="AG108" i="17"/>
  <c r="AH108" i="17" s="1"/>
  <c r="AJ108" i="17" s="1"/>
  <c r="AG106" i="17"/>
  <c r="AH106" i="17" s="1"/>
  <c r="AJ106" i="17" s="1"/>
  <c r="AG102" i="17"/>
  <c r="AH102" i="17" s="1"/>
  <c r="AJ102" i="17" s="1"/>
  <c r="AG98" i="17"/>
  <c r="AH98" i="17" s="1"/>
  <c r="AJ98" i="17" s="1"/>
  <c r="AG94" i="17"/>
  <c r="AH94" i="17" s="1"/>
  <c r="AJ94" i="17" s="1"/>
  <c r="AG90" i="17"/>
  <c r="AH90" i="17" s="1"/>
  <c r="AJ90" i="17" s="1"/>
  <c r="AG84" i="17"/>
  <c r="AH84" i="17" s="1"/>
  <c r="AJ84" i="17" s="1"/>
  <c r="AG80" i="17"/>
  <c r="AH80" i="17" s="1"/>
  <c r="AJ80" i="17" s="1"/>
  <c r="AG77" i="17"/>
  <c r="AH77" i="17" s="1"/>
  <c r="AJ77" i="17" s="1"/>
  <c r="AG73" i="17"/>
  <c r="AH73" i="17" s="1"/>
  <c r="AJ73" i="17" s="1"/>
  <c r="AG69" i="17"/>
  <c r="AH69" i="17" s="1"/>
  <c r="AJ69" i="17" s="1"/>
  <c r="AG66" i="17"/>
  <c r="AH66" i="17" s="1"/>
  <c r="AJ66" i="17" s="1"/>
  <c r="AG63" i="17"/>
  <c r="AH63" i="17" s="1"/>
  <c r="AJ63" i="17" s="1"/>
  <c r="AG59" i="17"/>
  <c r="AH59" i="17" s="1"/>
  <c r="AJ59" i="17" s="1"/>
  <c r="AG55" i="17"/>
  <c r="AH55" i="17" s="1"/>
  <c r="AJ55" i="17" s="1"/>
  <c r="AG51" i="17"/>
  <c r="AH51" i="17" s="1"/>
  <c r="AJ51" i="17" s="1"/>
  <c r="AG47" i="17"/>
  <c r="AH47" i="17" s="1"/>
  <c r="AJ47" i="17" s="1"/>
  <c r="AG43" i="17"/>
  <c r="AH43" i="17" s="1"/>
  <c r="AJ43" i="17" s="1"/>
  <c r="AG40" i="17"/>
  <c r="AH40" i="17" s="1"/>
  <c r="AJ40" i="17" s="1"/>
  <c r="AG36" i="17"/>
  <c r="AH36" i="17" s="1"/>
  <c r="AJ36" i="17" s="1"/>
  <c r="AG33" i="17"/>
  <c r="AH33" i="17" s="1"/>
  <c r="AJ33" i="17" s="1"/>
  <c r="AG29" i="17"/>
  <c r="AH29" i="17" s="1"/>
  <c r="AJ29" i="17" s="1"/>
  <c r="AG25" i="17"/>
  <c r="AH25" i="17" s="1"/>
  <c r="AJ25" i="17" s="1"/>
  <c r="AG22" i="17"/>
  <c r="AH22" i="17" s="1"/>
  <c r="AJ22" i="17" s="1"/>
  <c r="AG18" i="17"/>
  <c r="AH18" i="17" s="1"/>
  <c r="AJ18" i="17" s="1"/>
  <c r="AF8" i="6"/>
  <c r="AG8" i="6" s="1"/>
  <c r="AF94" i="6"/>
  <c r="AG94" i="6" s="1"/>
  <c r="AF117" i="6"/>
  <c r="AG117" i="6" s="1"/>
  <c r="AF125" i="6"/>
  <c r="AG125" i="6" s="1"/>
  <c r="AF114" i="6"/>
  <c r="AG114" i="6" s="1"/>
  <c r="AF102" i="6"/>
  <c r="AG102" i="6" s="1"/>
  <c r="AF110" i="6"/>
  <c r="AG110" i="6" s="1"/>
  <c r="AF104" i="6"/>
  <c r="AG104" i="6" s="1"/>
  <c r="AF80" i="6"/>
  <c r="AG80" i="6" s="1"/>
  <c r="AF56" i="6"/>
  <c r="AG56" i="6" s="1"/>
  <c r="AF28" i="6"/>
  <c r="AG28" i="6" s="1"/>
  <c r="AF123" i="6"/>
  <c r="AG123" i="6" s="1"/>
  <c r="AF107" i="6"/>
  <c r="AG107" i="6" s="1"/>
  <c r="AF91" i="6"/>
  <c r="AG91" i="6" s="1"/>
  <c r="AF75" i="6"/>
  <c r="AG75" i="6" s="1"/>
  <c r="AF59" i="6"/>
  <c r="AG59" i="6" s="1"/>
  <c r="AF43" i="6"/>
  <c r="AG43" i="6" s="1"/>
  <c r="AF27" i="6"/>
  <c r="AG27" i="6" s="1"/>
  <c r="AF11" i="6"/>
  <c r="AG11" i="6" s="1"/>
  <c r="AF70" i="6"/>
  <c r="AG70" i="6" s="1"/>
  <c r="AF54" i="6"/>
  <c r="AG54" i="6" s="1"/>
  <c r="AF38" i="6"/>
  <c r="AG38" i="6" s="1"/>
  <c r="AF22" i="6"/>
  <c r="AG22" i="6" s="1"/>
  <c r="AF101" i="6"/>
  <c r="AG101" i="6" s="1"/>
  <c r="AF57" i="6"/>
  <c r="AG57" i="6" s="1"/>
  <c r="AF25" i="6"/>
  <c r="AG25" i="6" s="1"/>
  <c r="AF9" i="6"/>
  <c r="AG9" i="6" s="1"/>
  <c r="AF85" i="6"/>
  <c r="AG85" i="6" s="1"/>
  <c r="AF61" i="6"/>
  <c r="AG61" i="6" s="1"/>
  <c r="AF29" i="6"/>
  <c r="AG29" i="6" s="1"/>
  <c r="AF96" i="6"/>
  <c r="AG96" i="6" s="1"/>
  <c r="AF52" i="6"/>
  <c r="AG52" i="6" s="1"/>
  <c r="AF16" i="6"/>
  <c r="AG16" i="6" s="1"/>
  <c r="AF109" i="6"/>
  <c r="AG109" i="6" s="1"/>
  <c r="AF90" i="6"/>
  <c r="AG90" i="6" s="1"/>
  <c r="AF86" i="6"/>
  <c r="AG86" i="6" s="1"/>
  <c r="AF98" i="6"/>
  <c r="AG98" i="6" s="1"/>
  <c r="AF100" i="6"/>
  <c r="AG100" i="6" s="1"/>
  <c r="AF76" i="6"/>
  <c r="AG76" i="6" s="1"/>
  <c r="AF48" i="6"/>
  <c r="AG48" i="6" s="1"/>
  <c r="AF24" i="6"/>
  <c r="AG24" i="6" s="1"/>
  <c r="AF119" i="6"/>
  <c r="AG119" i="6" s="1"/>
  <c r="AF103" i="6"/>
  <c r="AG103" i="6" s="1"/>
  <c r="AF87" i="6"/>
  <c r="AG87" i="6" s="1"/>
  <c r="AF71" i="6"/>
  <c r="AG71" i="6" s="1"/>
  <c r="AF55" i="6"/>
  <c r="AG55" i="6" s="1"/>
  <c r="AF39" i="6"/>
  <c r="AG39" i="6" s="1"/>
  <c r="AF23" i="6"/>
  <c r="AG23" i="6" s="1"/>
  <c r="AF82" i="6"/>
  <c r="AG82" i="6" s="1"/>
  <c r="AF66" i="6"/>
  <c r="AG66" i="6" s="1"/>
  <c r="AF50" i="6"/>
  <c r="AG50" i="6" s="1"/>
  <c r="AF34" i="6"/>
  <c r="AG34" i="6" s="1"/>
  <c r="AF18" i="6"/>
  <c r="AG18" i="6" s="1"/>
  <c r="AF89" i="6"/>
  <c r="AG89" i="6" s="1"/>
  <c r="AF49" i="6"/>
  <c r="AG49" i="6" s="1"/>
  <c r="AF21" i="6"/>
  <c r="AG21" i="6" s="1"/>
  <c r="AF105" i="6"/>
  <c r="AG105" i="6" s="1"/>
  <c r="AF81" i="6"/>
  <c r="AG81" i="6" s="1"/>
  <c r="AF53" i="6"/>
  <c r="AG53" i="6" s="1"/>
  <c r="AF124" i="6"/>
  <c r="AG124" i="6" s="1"/>
  <c r="AF84" i="6"/>
  <c r="AG84" i="6" s="1"/>
  <c r="AF40" i="6"/>
  <c r="AG40" i="6" s="1"/>
  <c r="AF122" i="6"/>
  <c r="AG122" i="6" s="1"/>
  <c r="AF121" i="6"/>
  <c r="AG121" i="6" s="1"/>
  <c r="AF7" i="6"/>
  <c r="AG7" i="6" s="1"/>
  <c r="AF120" i="6"/>
  <c r="AG120" i="6" s="1"/>
  <c r="AF92" i="6"/>
  <c r="AG92" i="6" s="1"/>
  <c r="AF68" i="6"/>
  <c r="AG68" i="6" s="1"/>
  <c r="AF44" i="6"/>
  <c r="AG44" i="6" s="1"/>
  <c r="AF12" i="6"/>
  <c r="AG12" i="6" s="1"/>
  <c r="AF115" i="6"/>
  <c r="AG115" i="6" s="1"/>
  <c r="AF99" i="6"/>
  <c r="AG99" i="6" s="1"/>
  <c r="AF83" i="6"/>
  <c r="AG83" i="6" s="1"/>
  <c r="AF67" i="6"/>
  <c r="AG67" i="6" s="1"/>
  <c r="AF51" i="6"/>
  <c r="AG51" i="6" s="1"/>
  <c r="AF35" i="6"/>
  <c r="AG35" i="6" s="1"/>
  <c r="AF19" i="6"/>
  <c r="AG19" i="6" s="1"/>
  <c r="AF78" i="6"/>
  <c r="AG78" i="6" s="1"/>
  <c r="AF62" i="6"/>
  <c r="AG62" i="6" s="1"/>
  <c r="AF46" i="6"/>
  <c r="AG46" i="6" s="1"/>
  <c r="AF30" i="6"/>
  <c r="AG30" i="6" s="1"/>
  <c r="AF14" i="6"/>
  <c r="AG14" i="6" s="1"/>
  <c r="AF77" i="6"/>
  <c r="AG77" i="6" s="1"/>
  <c r="AF37" i="6"/>
  <c r="AG37" i="6" s="1"/>
  <c r="AF17" i="6"/>
  <c r="AG17" i="6" s="1"/>
  <c r="AF97" i="6"/>
  <c r="AG97" i="6" s="1"/>
  <c r="AF73" i="6"/>
  <c r="AG73" i="6" s="1"/>
  <c r="AF45" i="6"/>
  <c r="AG45" i="6" s="1"/>
  <c r="AF116" i="6"/>
  <c r="AG116" i="6" s="1"/>
  <c r="AF72" i="6"/>
  <c r="AG72" i="6" s="1"/>
  <c r="AF32" i="6"/>
  <c r="AG32" i="6" s="1"/>
  <c r="AF106" i="6"/>
  <c r="AG106" i="6" s="1"/>
  <c r="AF113" i="6"/>
  <c r="AG113" i="6" s="1"/>
  <c r="AF118" i="6"/>
  <c r="AG118" i="6" s="1"/>
  <c r="AF112" i="6"/>
  <c r="AG112" i="6" s="1"/>
  <c r="AF88" i="6"/>
  <c r="AG88" i="6" s="1"/>
  <c r="AF60" i="6"/>
  <c r="AG60" i="6" s="1"/>
  <c r="AF36" i="6"/>
  <c r="AG36" i="6" s="1"/>
  <c r="AF5" i="6"/>
  <c r="AF111" i="6"/>
  <c r="AG111" i="6" s="1"/>
  <c r="AF95" i="6"/>
  <c r="AG95" i="6" s="1"/>
  <c r="AF79" i="6"/>
  <c r="AG79" i="6" s="1"/>
  <c r="AF63" i="6"/>
  <c r="AG63" i="6" s="1"/>
  <c r="AF47" i="6"/>
  <c r="AG47" i="6" s="1"/>
  <c r="AF31" i="6"/>
  <c r="AG31" i="6" s="1"/>
  <c r="AF15" i="6"/>
  <c r="AG15" i="6" s="1"/>
  <c r="AF74" i="6"/>
  <c r="AG74" i="6" s="1"/>
  <c r="AF58" i="6"/>
  <c r="AG58" i="6" s="1"/>
  <c r="AF42" i="6"/>
  <c r="AG42" i="6" s="1"/>
  <c r="AF26" i="6"/>
  <c r="AG26" i="6" s="1"/>
  <c r="AF10" i="6"/>
  <c r="AG10" i="6" s="1"/>
  <c r="AF69" i="6"/>
  <c r="AG69" i="6" s="1"/>
  <c r="AF33" i="6"/>
  <c r="AG33" i="6" s="1"/>
  <c r="AF13" i="6"/>
  <c r="AG13" i="6" s="1"/>
  <c r="AF93" i="6"/>
  <c r="AG93" i="6" s="1"/>
  <c r="AF65" i="6"/>
  <c r="AG65" i="6" s="1"/>
  <c r="AF41" i="6"/>
  <c r="AG41" i="6" s="1"/>
  <c r="AF108" i="6"/>
  <c r="AG108" i="6" s="1"/>
  <c r="AF64" i="6"/>
  <c r="AG64" i="6" s="1"/>
  <c r="AF20" i="6"/>
  <c r="AG20" i="6" s="1"/>
  <c r="D10" i="1"/>
  <c r="B112" i="18" l="1"/>
  <c r="B6" i="18"/>
  <c r="B8" i="19" s="1"/>
  <c r="B113" i="18"/>
  <c r="B7" i="18"/>
  <c r="B9" i="19" s="1"/>
  <c r="B28" i="18"/>
  <c r="B30" i="19" s="1"/>
  <c r="B42" i="18"/>
  <c r="B44" i="19" s="1"/>
  <c r="B58" i="18"/>
  <c r="B60" i="19" s="1"/>
  <c r="B72" i="18"/>
  <c r="B74" i="19" s="1"/>
  <c r="B89" i="18"/>
  <c r="B91" i="19" s="1"/>
  <c r="B105" i="18"/>
  <c r="B107" i="19" s="1"/>
  <c r="B22" i="18"/>
  <c r="B24" i="19" s="1"/>
  <c r="B40" i="18"/>
  <c r="B42" i="19" s="1"/>
  <c r="B55" i="18"/>
  <c r="B57" i="19" s="1"/>
  <c r="B77" i="18"/>
  <c r="B79" i="19" s="1"/>
  <c r="B90" i="18"/>
  <c r="B92" i="19" s="1"/>
  <c r="B108" i="18"/>
  <c r="B110" i="19" s="1"/>
  <c r="B19" i="18"/>
  <c r="B21" i="19" s="1"/>
  <c r="B37" i="18"/>
  <c r="B39" i="19" s="1"/>
  <c r="B56" i="18"/>
  <c r="B58" i="19" s="1"/>
  <c r="B70" i="18"/>
  <c r="B72" i="19" s="1"/>
  <c r="B87" i="18"/>
  <c r="B89" i="19" s="1"/>
  <c r="B103" i="18"/>
  <c r="B105" i="19" s="1"/>
  <c r="B16" i="18"/>
  <c r="B18" i="19" s="1"/>
  <c r="B31" i="18"/>
  <c r="B33" i="19" s="1"/>
  <c r="B45" i="18"/>
  <c r="B47" i="19" s="1"/>
  <c r="B61" i="18"/>
  <c r="B63" i="19" s="1"/>
  <c r="B75" i="18"/>
  <c r="B77" i="19" s="1"/>
  <c r="B92" i="18"/>
  <c r="B94" i="19" s="1"/>
  <c r="B110" i="18"/>
  <c r="B112" i="19" s="1"/>
  <c r="B17" i="18"/>
  <c r="B19" i="19" s="1"/>
  <c r="B32" i="18"/>
  <c r="B34" i="19" s="1"/>
  <c r="B46" i="18"/>
  <c r="B48" i="19" s="1"/>
  <c r="B62" i="18"/>
  <c r="B64" i="19" s="1"/>
  <c r="B76" i="18"/>
  <c r="B78" i="19" s="1"/>
  <c r="B93" i="18"/>
  <c r="B95" i="19" s="1"/>
  <c r="B107" i="18"/>
  <c r="B109" i="19" s="1"/>
  <c r="B10" i="18"/>
  <c r="B12" i="19" s="1"/>
  <c r="B25" i="18"/>
  <c r="B27" i="19" s="1"/>
  <c r="B43" i="18"/>
  <c r="B45" i="19" s="1"/>
  <c r="B59" i="18"/>
  <c r="B61" i="19" s="1"/>
  <c r="B80" i="18"/>
  <c r="B82" i="19" s="1"/>
  <c r="B94" i="18"/>
  <c r="B96" i="19" s="1"/>
  <c r="B8" i="18"/>
  <c r="B10" i="19" s="1"/>
  <c r="B26" i="18"/>
  <c r="B28" i="19" s="1"/>
  <c r="B44" i="18"/>
  <c r="B46" i="19" s="1"/>
  <c r="B60" i="18"/>
  <c r="B62" i="19" s="1"/>
  <c r="B74" i="18"/>
  <c r="B76" i="19" s="1"/>
  <c r="B91" i="18"/>
  <c r="B93" i="19" s="1"/>
  <c r="B106" i="18"/>
  <c r="B108" i="19" s="1"/>
  <c r="B20" i="18"/>
  <c r="B22" i="19" s="1"/>
  <c r="B34" i="18"/>
  <c r="B36" i="19" s="1"/>
  <c r="B49" i="18"/>
  <c r="B51" i="19" s="1"/>
  <c r="B64" i="18"/>
  <c r="B66" i="19" s="1"/>
  <c r="B82" i="18"/>
  <c r="B84" i="19" s="1"/>
  <c r="B96" i="18"/>
  <c r="B98" i="19" s="1"/>
  <c r="B21" i="18"/>
  <c r="B23" i="19" s="1"/>
  <c r="B35" i="18"/>
  <c r="B37" i="19" s="1"/>
  <c r="B50" i="18"/>
  <c r="B52" i="19" s="1"/>
  <c r="B65" i="18"/>
  <c r="B67" i="19" s="1"/>
  <c r="B79" i="18"/>
  <c r="B81" i="19" s="1"/>
  <c r="B97" i="18"/>
  <c r="B99" i="19" s="1"/>
  <c r="B111" i="18"/>
  <c r="B113" i="19" s="1"/>
  <c r="B14" i="18"/>
  <c r="B16" i="19" s="1"/>
  <c r="B29" i="18"/>
  <c r="B31" i="19" s="1"/>
  <c r="B47" i="18"/>
  <c r="B49" i="19" s="1"/>
  <c r="B69" i="18"/>
  <c r="B71" i="19" s="1"/>
  <c r="B84" i="18"/>
  <c r="B86" i="19" s="1"/>
  <c r="B98" i="18"/>
  <c r="B100" i="19" s="1"/>
  <c r="B11" i="18"/>
  <c r="B13" i="19" s="1"/>
  <c r="B30" i="18"/>
  <c r="B32" i="19" s="1"/>
  <c r="B48" i="18"/>
  <c r="B50" i="19" s="1"/>
  <c r="B63" i="18"/>
  <c r="B65" i="19" s="1"/>
  <c r="B78" i="18"/>
  <c r="B80" i="19" s="1"/>
  <c r="B95" i="18"/>
  <c r="B97" i="19" s="1"/>
  <c r="B109" i="18"/>
  <c r="B111" i="19" s="1"/>
  <c r="B9" i="18"/>
  <c r="B11" i="19" s="1"/>
  <c r="B23" i="18"/>
  <c r="B25" i="19" s="1"/>
  <c r="B38" i="18"/>
  <c r="B40" i="19" s="1"/>
  <c r="B53" i="18"/>
  <c r="B55" i="19" s="1"/>
  <c r="B67" i="18"/>
  <c r="B69" i="19" s="1"/>
  <c r="B85" i="18"/>
  <c r="B87" i="19" s="1"/>
  <c r="B100" i="18"/>
  <c r="B102" i="19" s="1"/>
  <c r="B24" i="18"/>
  <c r="B26" i="19" s="1"/>
  <c r="B39" i="18"/>
  <c r="B41" i="19" s="1"/>
  <c r="B54" i="18"/>
  <c r="B56" i="19" s="1"/>
  <c r="B68" i="18"/>
  <c r="B70" i="19" s="1"/>
  <c r="B83" i="18"/>
  <c r="B85" i="19" s="1"/>
  <c r="B101" i="18"/>
  <c r="B103" i="19" s="1"/>
  <c r="B13" i="18"/>
  <c r="B15" i="19" s="1"/>
  <c r="B18" i="18"/>
  <c r="B20" i="19" s="1"/>
  <c r="B36" i="18"/>
  <c r="B38" i="19" s="1"/>
  <c r="B51" i="18"/>
  <c r="B53" i="19" s="1"/>
  <c r="B73" i="18"/>
  <c r="B75" i="19" s="1"/>
  <c r="B86" i="18"/>
  <c r="B88" i="19" s="1"/>
  <c r="B102" i="18"/>
  <c r="B104" i="19" s="1"/>
  <c r="B15" i="18"/>
  <c r="B17" i="19" s="1"/>
  <c r="B33" i="18"/>
  <c r="B35" i="19" s="1"/>
  <c r="B52" i="18"/>
  <c r="B54" i="19" s="1"/>
  <c r="B66" i="18"/>
  <c r="B68" i="19" s="1"/>
  <c r="B81" i="18"/>
  <c r="B83" i="19" s="1"/>
  <c r="B99" i="18"/>
  <c r="B101" i="19" s="1"/>
  <c r="B12" i="18"/>
  <c r="B14" i="19" s="1"/>
  <c r="B27" i="18"/>
  <c r="B29" i="19" s="1"/>
  <c r="B41" i="18"/>
  <c r="B43" i="19" s="1"/>
  <c r="B57" i="18"/>
  <c r="B59" i="19" s="1"/>
  <c r="B71" i="18"/>
  <c r="B73" i="19" s="1"/>
  <c r="B88" i="18"/>
  <c r="B90" i="19" s="1"/>
  <c r="B104" i="18"/>
  <c r="B106" i="19" s="1"/>
  <c r="AG5" i="6"/>
  <c r="AI5" i="6" s="1"/>
  <c r="A7" i="6"/>
  <c r="B1" i="6"/>
  <c r="S1" i="6"/>
  <c r="AI115" i="6"/>
  <c r="AI116" i="6"/>
  <c r="AI117" i="6"/>
  <c r="AI118" i="6"/>
  <c r="AI119" i="6"/>
  <c r="AI120" i="6"/>
  <c r="AI121" i="6"/>
  <c r="AI122" i="6"/>
  <c r="AI123" i="6"/>
  <c r="AI124" i="6"/>
  <c r="AI125" i="6"/>
  <c r="B4" i="9"/>
  <c r="B5" i="9" s="1"/>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B114" i="9" s="1"/>
  <c r="B115" i="9" s="1"/>
  <c r="B116" i="9" s="1"/>
  <c r="B117" i="9" s="1"/>
  <c r="B118" i="9" s="1"/>
  <c r="B119" i="9" s="1"/>
  <c r="B120" i="9" s="1"/>
  <c r="B121" i="9" s="1"/>
  <c r="B122" i="9" s="1"/>
  <c r="B123" i="9" s="1"/>
  <c r="B124" i="9" s="1"/>
  <c r="B125" i="9" s="1"/>
  <c r="B126" i="9" s="1"/>
  <c r="B127" i="9" s="1"/>
  <c r="C6" i="14" l="1"/>
  <c r="C7" i="14"/>
  <c r="C8" i="14"/>
  <c r="C9"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8" i="14"/>
  <c r="C62" i="14"/>
  <c r="C66" i="14"/>
  <c r="C70" i="14"/>
  <c r="C74" i="14"/>
  <c r="C89" i="14"/>
  <c r="C55" i="14"/>
  <c r="C59" i="14"/>
  <c r="C63" i="14"/>
  <c r="C67" i="14"/>
  <c r="C71" i="14"/>
  <c r="C75" i="14"/>
  <c r="C78" i="14"/>
  <c r="C80" i="14"/>
  <c r="C82" i="14"/>
  <c r="C84" i="14"/>
  <c r="C86" i="14"/>
  <c r="C88" i="14"/>
  <c r="C56" i="14"/>
  <c r="C60" i="14"/>
  <c r="C64" i="14"/>
  <c r="C68" i="14"/>
  <c r="C72" i="14"/>
  <c r="C76" i="14"/>
  <c r="C91" i="14"/>
  <c r="C92" i="14"/>
  <c r="C93" i="14"/>
  <c r="C94" i="14"/>
  <c r="C95" i="14"/>
  <c r="C96" i="14"/>
  <c r="C97" i="14"/>
  <c r="C98" i="14"/>
  <c r="C99" i="14"/>
  <c r="C100" i="14"/>
  <c r="C101" i="14"/>
  <c r="C102" i="14"/>
  <c r="C103" i="14"/>
  <c r="C104" i="14"/>
  <c r="C105" i="14"/>
  <c r="C106" i="14"/>
  <c r="C107" i="14"/>
  <c r="C108" i="14"/>
  <c r="C109" i="14"/>
  <c r="C110" i="14"/>
  <c r="C111" i="14"/>
  <c r="C112" i="14"/>
  <c r="C113" i="14"/>
  <c r="C57" i="14"/>
  <c r="C61" i="14"/>
  <c r="C65" i="14"/>
  <c r="C69" i="14"/>
  <c r="C73" i="14"/>
  <c r="C77" i="14"/>
  <c r="C79" i="14"/>
  <c r="C81" i="14"/>
  <c r="C83" i="14"/>
  <c r="C85" i="14"/>
  <c r="C87" i="14"/>
  <c r="C90" i="14"/>
  <c r="B2" i="18"/>
  <c r="B3" i="18"/>
  <c r="B4" i="19"/>
  <c r="B5" i="19" s="1"/>
  <c r="B2" i="19"/>
  <c r="B3" i="19" s="1"/>
  <c r="A8" i="6"/>
  <c r="A6" i="14"/>
  <c r="B2" i="14" l="1"/>
  <c r="AI7" i="6"/>
  <c r="B6" i="14" s="1"/>
  <c r="AI8" i="6"/>
  <c r="AI44" i="6"/>
  <c r="AI34" i="6"/>
  <c r="AI28" i="6"/>
  <c r="A9" i="6"/>
  <c r="A7" i="14"/>
  <c r="B7" i="14" l="1"/>
  <c r="B27" i="14"/>
  <c r="B33" i="14"/>
  <c r="B43" i="14"/>
  <c r="AI14" i="6"/>
  <c r="AI95" i="6"/>
  <c r="AI31" i="6"/>
  <c r="AI51" i="6"/>
  <c r="AI79" i="6"/>
  <c r="AI69" i="6"/>
  <c r="AI93" i="6"/>
  <c r="AI25" i="6"/>
  <c r="AI63" i="6"/>
  <c r="AI53" i="6"/>
  <c r="AI49" i="6"/>
  <c r="AI37" i="6"/>
  <c r="AI111" i="6"/>
  <c r="AI85" i="6"/>
  <c r="AI64" i="6"/>
  <c r="AI68" i="6"/>
  <c r="AI39" i="6"/>
  <c r="AI78" i="6"/>
  <c r="AI104" i="6"/>
  <c r="AI101" i="6"/>
  <c r="A10" i="6"/>
  <c r="A8" i="14"/>
  <c r="C45" i="19" l="1"/>
  <c r="C29" i="19"/>
  <c r="C35" i="19"/>
  <c r="C9" i="19"/>
  <c r="B63" i="14"/>
  <c r="B48" i="14"/>
  <c r="B92" i="14"/>
  <c r="B30" i="14"/>
  <c r="B77" i="14"/>
  <c r="B84" i="14"/>
  <c r="B52" i="14"/>
  <c r="B68" i="14"/>
  <c r="B94" i="14"/>
  <c r="B38" i="14"/>
  <c r="B110" i="14"/>
  <c r="B62" i="14"/>
  <c r="B78" i="14"/>
  <c r="B13" i="14"/>
  <c r="B100" i="14"/>
  <c r="B67" i="14"/>
  <c r="B36" i="14"/>
  <c r="B24" i="14"/>
  <c r="B50" i="14"/>
  <c r="B103" i="14"/>
  <c r="AI84" i="6"/>
  <c r="AI114" i="6"/>
  <c r="B113" i="14" s="1"/>
  <c r="AI71" i="6"/>
  <c r="AI76" i="6"/>
  <c r="AI91" i="6"/>
  <c r="AI103" i="6"/>
  <c r="AI106" i="6"/>
  <c r="AI102" i="6"/>
  <c r="AI89" i="6"/>
  <c r="AI55" i="6"/>
  <c r="AI112" i="6"/>
  <c r="AI11" i="6"/>
  <c r="AI96" i="6"/>
  <c r="AI36" i="6"/>
  <c r="AI22" i="6"/>
  <c r="AI100" i="6"/>
  <c r="AI105" i="6"/>
  <c r="AI81" i="6"/>
  <c r="AI83" i="6"/>
  <c r="AI21" i="6"/>
  <c r="AI109" i="6"/>
  <c r="AI38" i="6"/>
  <c r="AI47" i="6"/>
  <c r="AI43" i="6"/>
  <c r="AI40" i="6"/>
  <c r="AI26" i="6"/>
  <c r="AI9" i="6"/>
  <c r="AI15" i="6"/>
  <c r="AI54" i="6"/>
  <c r="AI16" i="6"/>
  <c r="AI87" i="6"/>
  <c r="AI52" i="6"/>
  <c r="AI66" i="6"/>
  <c r="AI62" i="6"/>
  <c r="AI24" i="6"/>
  <c r="AI45" i="6"/>
  <c r="AI60" i="6"/>
  <c r="AI113" i="6"/>
  <c r="B112" i="14" s="1"/>
  <c r="AI70" i="6"/>
  <c r="AI99" i="6"/>
  <c r="AI61" i="6"/>
  <c r="AI12" i="6"/>
  <c r="AI92" i="6"/>
  <c r="AI110" i="6"/>
  <c r="AI73" i="6"/>
  <c r="AI48" i="6"/>
  <c r="AI90" i="6"/>
  <c r="AI74" i="6"/>
  <c r="AI32" i="6"/>
  <c r="AI46" i="6"/>
  <c r="AI88" i="6"/>
  <c r="AI75" i="6"/>
  <c r="AI72" i="6"/>
  <c r="AI23" i="6"/>
  <c r="AI17" i="6"/>
  <c r="AI20" i="6"/>
  <c r="AI27" i="6"/>
  <c r="AI80" i="6"/>
  <c r="AI58" i="6"/>
  <c r="AI33" i="6"/>
  <c r="AI107" i="6"/>
  <c r="AI35" i="6"/>
  <c r="AI94" i="6"/>
  <c r="AI18" i="6"/>
  <c r="AI41" i="6"/>
  <c r="AI67" i="6"/>
  <c r="AI19" i="6"/>
  <c r="AI42" i="6"/>
  <c r="AI56" i="6"/>
  <c r="AI86" i="6"/>
  <c r="AI97" i="6"/>
  <c r="AI10" i="6"/>
  <c r="AI77" i="6"/>
  <c r="AI98" i="6"/>
  <c r="AI108" i="6"/>
  <c r="AI50" i="6"/>
  <c r="AI13" i="6"/>
  <c r="AI30" i="6"/>
  <c r="AI57" i="6"/>
  <c r="AI59" i="6"/>
  <c r="AI29" i="6"/>
  <c r="AI82" i="6"/>
  <c r="AI65" i="6"/>
  <c r="A11" i="6"/>
  <c r="A9" i="14"/>
  <c r="C105" i="19" l="1"/>
  <c r="C69" i="19"/>
  <c r="C64" i="19"/>
  <c r="C70" i="19"/>
  <c r="C32" i="19"/>
  <c r="C102" i="19"/>
  <c r="C54" i="19"/>
  <c r="C94" i="19"/>
  <c r="C52" i="19"/>
  <c r="C26" i="19"/>
  <c r="C15" i="19"/>
  <c r="C40" i="19"/>
  <c r="C86" i="19"/>
  <c r="C50" i="19"/>
  <c r="C112" i="19"/>
  <c r="C38" i="19"/>
  <c r="C80" i="19"/>
  <c r="C96" i="19"/>
  <c r="C79" i="19"/>
  <c r="C65" i="19"/>
  <c r="B107" i="14"/>
  <c r="B93" i="14"/>
  <c r="B81" i="14"/>
  <c r="B85" i="14"/>
  <c r="B34" i="14"/>
  <c r="B22" i="14"/>
  <c r="B15" i="14"/>
  <c r="B37" i="14"/>
  <c r="B35" i="14"/>
  <c r="B28" i="14"/>
  <c r="B12" i="14"/>
  <c r="B76" i="14"/>
  <c r="B55" i="14"/>
  <c r="B40" i="14"/>
  <c r="B106" i="14"/>
  <c r="B26" i="14"/>
  <c r="B71" i="14"/>
  <c r="B31" i="14"/>
  <c r="B72" i="14"/>
  <c r="B60" i="14"/>
  <c r="B59" i="14"/>
  <c r="B65" i="14"/>
  <c r="B53" i="14"/>
  <c r="B39" i="14"/>
  <c r="B104" i="14"/>
  <c r="B95" i="14"/>
  <c r="B88" i="14"/>
  <c r="B90" i="14"/>
  <c r="B83" i="14"/>
  <c r="B58" i="14"/>
  <c r="B49" i="14"/>
  <c r="B9" i="14"/>
  <c r="B41" i="14"/>
  <c r="B17" i="14"/>
  <c r="B32" i="14"/>
  <c r="B19" i="14"/>
  <c r="B74" i="14"/>
  <c r="B73" i="14"/>
  <c r="B109" i="14"/>
  <c r="B98" i="14"/>
  <c r="B44" i="14"/>
  <c r="B51" i="14"/>
  <c r="B14" i="14"/>
  <c r="B42" i="14"/>
  <c r="B20" i="14"/>
  <c r="B99" i="14"/>
  <c r="B10" i="14"/>
  <c r="B101" i="14"/>
  <c r="B75" i="14"/>
  <c r="B18" i="14"/>
  <c r="B16" i="14"/>
  <c r="B87" i="14"/>
  <c r="B89" i="14"/>
  <c r="B91" i="14"/>
  <c r="B69" i="14"/>
  <c r="B23" i="14"/>
  <c r="B86" i="14"/>
  <c r="B8" i="14"/>
  <c r="B46" i="14"/>
  <c r="B82" i="14"/>
  <c r="B21" i="14"/>
  <c r="B111" i="14"/>
  <c r="B105" i="14"/>
  <c r="B70" i="14"/>
  <c r="B64" i="14"/>
  <c r="B97" i="14"/>
  <c r="B45" i="14"/>
  <c r="B61" i="14"/>
  <c r="B54" i="14"/>
  <c r="B56" i="14"/>
  <c r="B96" i="14"/>
  <c r="B57" i="14"/>
  <c r="B29" i="14"/>
  <c r="B66" i="14"/>
  <c r="B79" i="14"/>
  <c r="B47" i="14"/>
  <c r="B11" i="14"/>
  <c r="B25" i="14"/>
  <c r="B80" i="14"/>
  <c r="B102" i="14"/>
  <c r="B108" i="14"/>
  <c r="A12" i="6"/>
  <c r="A10" i="14"/>
  <c r="C82" i="19" l="1"/>
  <c r="C98" i="19"/>
  <c r="C48" i="19"/>
  <c r="C18" i="19"/>
  <c r="C34" i="19"/>
  <c r="C14" i="19"/>
  <c r="C104" i="19"/>
  <c r="C49" i="19"/>
  <c r="C59" i="19"/>
  <c r="C63" i="19"/>
  <c r="C72" i="19"/>
  <c r="C84" i="19"/>
  <c r="C25" i="19"/>
  <c r="C89" i="19"/>
  <c r="C103" i="19"/>
  <c r="C44" i="19"/>
  <c r="C100" i="19"/>
  <c r="C21" i="19"/>
  <c r="C11" i="19"/>
  <c r="C92" i="19"/>
  <c r="C41" i="19"/>
  <c r="C62" i="19"/>
  <c r="C28" i="19"/>
  <c r="C78" i="19"/>
  <c r="C39" i="19"/>
  <c r="C87" i="19"/>
  <c r="C12" i="19"/>
  <c r="C17" i="19"/>
  <c r="C81" i="19"/>
  <c r="C107" i="19"/>
  <c r="C16" i="19"/>
  <c r="C90" i="19"/>
  <c r="C74" i="19"/>
  <c r="C83" i="19"/>
  <c r="C27" i="19"/>
  <c r="C58" i="19"/>
  <c r="C113" i="19"/>
  <c r="C93" i="19"/>
  <c r="C20" i="19"/>
  <c r="C101" i="19"/>
  <c r="C53" i="19"/>
  <c r="C75" i="19"/>
  <c r="C19" i="19"/>
  <c r="C60" i="19"/>
  <c r="C97" i="19"/>
  <c r="C67" i="19"/>
  <c r="C33" i="19"/>
  <c r="C42" i="19"/>
  <c r="C30" i="19"/>
  <c r="C24" i="19"/>
  <c r="C95" i="19"/>
  <c r="C47" i="19"/>
  <c r="C71" i="19"/>
  <c r="C111" i="19"/>
  <c r="C51" i="19"/>
  <c r="C55" i="19"/>
  <c r="C108" i="19"/>
  <c r="C68" i="19"/>
  <c r="C99" i="19"/>
  <c r="C110" i="19"/>
  <c r="C13" i="19"/>
  <c r="C31" i="19"/>
  <c r="C56" i="19"/>
  <c r="C66" i="19"/>
  <c r="C23" i="19"/>
  <c r="C88" i="19"/>
  <c r="C91" i="19"/>
  <c r="C77" i="19"/>
  <c r="C22" i="19"/>
  <c r="C46" i="19"/>
  <c r="C76" i="19"/>
  <c r="C43" i="19"/>
  <c r="C85" i="19"/>
  <c r="C106" i="19"/>
  <c r="C61" i="19"/>
  <c r="C73" i="19"/>
  <c r="C57" i="19"/>
  <c r="C37" i="19"/>
  <c r="C36" i="19"/>
  <c r="C109" i="19"/>
  <c r="C10" i="19"/>
  <c r="B3" i="14"/>
  <c r="A13" i="6"/>
  <c r="A11" i="14"/>
  <c r="A12" i="14" l="1"/>
  <c r="A14" i="6"/>
  <c r="A13" i="14" l="1"/>
  <c r="A15" i="6"/>
  <c r="A14" i="14" l="1"/>
  <c r="A16" i="6"/>
  <c r="A15" i="14" l="1"/>
  <c r="A17" i="6"/>
  <c r="A16" i="14" l="1"/>
  <c r="A18" i="6"/>
  <c r="A17" i="14" l="1"/>
  <c r="A19" i="6"/>
  <c r="A18" i="14" l="1"/>
  <c r="A20" i="6"/>
  <c r="A19" i="14" l="1"/>
  <c r="A21" i="6"/>
  <c r="A20" i="14" l="1"/>
  <c r="A22" i="6"/>
  <c r="A21" i="14" l="1"/>
  <c r="A23" i="6"/>
  <c r="A22" i="14" l="1"/>
  <c r="A24" i="6"/>
  <c r="A23" i="14" l="1"/>
  <c r="A25" i="6"/>
  <c r="A24" i="14" l="1"/>
  <c r="A26" i="6"/>
  <c r="A25" i="14" l="1"/>
  <c r="A27" i="6"/>
  <c r="A26" i="14" l="1"/>
  <c r="A28" i="6"/>
  <c r="A27" i="14" l="1"/>
  <c r="A29" i="6"/>
  <c r="A28" i="14" l="1"/>
  <c r="A30" i="6"/>
  <c r="A29" i="14" l="1"/>
  <c r="A31" i="6"/>
  <c r="A30" i="14" l="1"/>
  <c r="A32" i="6"/>
  <c r="A31" i="14" l="1"/>
  <c r="A33" i="6"/>
  <c r="A32" i="14" l="1"/>
  <c r="A34" i="6"/>
  <c r="A33" i="14" l="1"/>
  <c r="A35" i="6"/>
  <c r="A34" i="14" l="1"/>
  <c r="A36" i="6"/>
  <c r="A35" i="14" l="1"/>
  <c r="A37" i="6"/>
  <c r="A36" i="14" l="1"/>
  <c r="A38" i="6"/>
  <c r="A37" i="14" l="1"/>
  <c r="A39" i="6"/>
  <c r="A38" i="14" l="1"/>
  <c r="A40" i="6"/>
  <c r="A39" i="14" l="1"/>
  <c r="A41" i="6"/>
  <c r="A40" i="14" l="1"/>
  <c r="A42" i="6"/>
  <c r="A41" i="14" l="1"/>
  <c r="A43" i="6"/>
  <c r="A42" i="14" l="1"/>
  <c r="A44" i="6"/>
  <c r="A43" i="14" l="1"/>
  <c r="A45" i="6"/>
  <c r="A44" i="14" l="1"/>
  <c r="A46" i="6"/>
  <c r="A45" i="14" l="1"/>
  <c r="A47" i="6"/>
  <c r="A46" i="14" l="1"/>
  <c r="A48" i="6"/>
  <c r="A47" i="14" l="1"/>
  <c r="A49" i="6"/>
  <c r="A48" i="14" l="1"/>
  <c r="A50" i="6"/>
  <c r="A49" i="14" l="1"/>
  <c r="A51" i="6"/>
  <c r="A50" i="14" l="1"/>
  <c r="A52" i="6"/>
  <c r="A51" i="14" l="1"/>
  <c r="A53" i="6"/>
  <c r="A52" i="14" l="1"/>
  <c r="A54" i="6"/>
  <c r="A53" i="14" l="1"/>
  <c r="A55" i="6"/>
  <c r="A54" i="14" l="1"/>
  <c r="A56" i="6"/>
  <c r="A55" i="14" l="1"/>
  <c r="A57" i="6"/>
  <c r="A56" i="14" l="1"/>
  <c r="A58" i="6"/>
  <c r="A57" i="14" l="1"/>
  <c r="A59" i="6"/>
  <c r="A58" i="14" l="1"/>
  <c r="A60" i="6"/>
  <c r="A59" i="14" l="1"/>
  <c r="A61" i="6"/>
  <c r="A60" i="14" l="1"/>
  <c r="A62" i="6"/>
  <c r="A61" i="14" l="1"/>
  <c r="A63" i="6"/>
  <c r="A62" i="14" l="1"/>
  <c r="A64" i="6"/>
  <c r="A63" i="14" l="1"/>
  <c r="A65" i="6"/>
  <c r="A64" i="14" l="1"/>
  <c r="A66" i="6"/>
  <c r="A65" i="14" l="1"/>
  <c r="A67" i="6"/>
  <c r="A66" i="14" l="1"/>
  <c r="A68" i="6"/>
  <c r="A67" i="14" l="1"/>
  <c r="A69" i="6"/>
  <c r="A68" i="14" l="1"/>
  <c r="A70" i="6"/>
  <c r="A69" i="14" l="1"/>
  <c r="A71" i="6"/>
  <c r="A70" i="14" l="1"/>
  <c r="A72" i="6"/>
  <c r="A71" i="14" l="1"/>
  <c r="A73" i="6"/>
  <c r="A72" i="14" l="1"/>
  <c r="A74" i="6"/>
  <c r="A73" i="14" l="1"/>
  <c r="A75" i="6"/>
  <c r="A74" i="14" l="1"/>
  <c r="A76" i="6"/>
  <c r="A75" i="14" l="1"/>
  <c r="A77" i="6"/>
  <c r="A76" i="14" l="1"/>
  <c r="A78" i="6"/>
  <c r="A77" i="14" l="1"/>
  <c r="A79" i="6"/>
  <c r="A78" i="14" l="1"/>
  <c r="A80" i="6"/>
  <c r="A79" i="14" l="1"/>
  <c r="A81" i="6"/>
  <c r="A80" i="14" l="1"/>
  <c r="A82" i="6"/>
  <c r="A81" i="14" l="1"/>
  <c r="A83" i="6"/>
  <c r="A82" i="14" l="1"/>
  <c r="A84" i="6"/>
  <c r="A83" i="14" l="1"/>
  <c r="A85" i="6"/>
  <c r="A84" i="14" l="1"/>
  <c r="A86" i="6"/>
  <c r="A85" i="14" l="1"/>
  <c r="A87" i="6"/>
  <c r="A86" i="14" l="1"/>
  <c r="A88" i="6"/>
  <c r="A87" i="14" l="1"/>
  <c r="A89" i="6"/>
  <c r="A88" i="14" l="1"/>
  <c r="A90" i="6"/>
  <c r="A89" i="14" l="1"/>
  <c r="A91" i="6"/>
  <c r="A90" i="14" l="1"/>
  <c r="A92" i="6"/>
  <c r="A91" i="14" l="1"/>
  <c r="A93" i="6"/>
  <c r="A92" i="14" l="1"/>
  <c r="A94" i="6"/>
  <c r="A93" i="14" l="1"/>
  <c r="A95" i="6"/>
  <c r="A94" i="14" l="1"/>
  <c r="A96" i="6"/>
  <c r="A95" i="14" l="1"/>
  <c r="A97" i="6"/>
  <c r="A96" i="14" l="1"/>
  <c r="A98" i="6"/>
  <c r="A97" i="14" l="1"/>
  <c r="A99" i="6"/>
  <c r="A98" i="14" l="1"/>
  <c r="A100" i="6"/>
  <c r="A99" i="14" l="1"/>
  <c r="A101" i="6"/>
  <c r="A100" i="14" l="1"/>
  <c r="A102" i="6"/>
  <c r="A101" i="14" l="1"/>
  <c r="A103" i="6"/>
  <c r="A102" i="14" l="1"/>
  <c r="A104" i="6"/>
  <c r="A103" i="14" l="1"/>
  <c r="A105" i="6"/>
  <c r="A104" i="14" l="1"/>
  <c r="A106" i="6"/>
  <c r="A105" i="14" l="1"/>
  <c r="A107" i="6"/>
  <c r="A106" i="14" l="1"/>
  <c r="A108" i="6"/>
  <c r="A107" i="14" l="1"/>
  <c r="A109" i="6"/>
  <c r="A108" i="14" l="1"/>
  <c r="A110" i="6"/>
  <c r="A109" i="14" l="1"/>
  <c r="A111" i="6"/>
  <c r="A110" i="14" l="1"/>
  <c r="A112" i="6"/>
  <c r="A111" i="14" l="1"/>
  <c r="A113" i="6"/>
  <c r="A112" i="14" l="1"/>
  <c r="A114" i="6"/>
  <c r="A115" i="6" l="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13" i="14"/>
  <c r="C8" i="19"/>
  <c r="C2" i="19" l="1"/>
  <c r="C3" i="19" s="1"/>
  <c r="C4" i="19"/>
  <c r="C5" i="19" s="1"/>
</calcChain>
</file>

<file path=xl/sharedStrings.xml><?xml version="1.0" encoding="utf-8"?>
<sst xmlns="http://schemas.openxmlformats.org/spreadsheetml/2006/main" count="412" uniqueCount="166">
  <si>
    <t>Historical Assessment Period</t>
  </si>
  <si>
    <t>days</t>
  </si>
  <si>
    <t>Analysis Percentile</t>
  </si>
  <si>
    <t>Date</t>
  </si>
  <si>
    <t>Generator</t>
  </si>
  <si>
    <t>Supplier</t>
  </si>
  <si>
    <t>Jurisdiction</t>
  </si>
  <si>
    <t>Total</t>
  </si>
  <si>
    <t>RCCpr</t>
  </si>
  <si>
    <t>Number of Units</t>
  </si>
  <si>
    <t>Fixed Credit Requirement</t>
  </si>
  <si>
    <t>Suspension Delay Periods</t>
  </si>
  <si>
    <t>Exchange Rate</t>
  </si>
  <si>
    <t>Day</t>
  </si>
  <si>
    <t>Credit Assessment Price</t>
  </si>
  <si>
    <t>Combined Credit Assessment Price</t>
  </si>
  <si>
    <t>Supplier Units</t>
  </si>
  <si>
    <t>Generator Units</t>
  </si>
  <si>
    <t>Required Credit Cover for Supplier Units</t>
  </si>
  <si>
    <t>Awarded Total Capacity from the 2017/2018 Auction</t>
  </si>
  <si>
    <t xml:space="preserve">Average Price of Awarded Capacity </t>
  </si>
  <si>
    <t xml:space="preserve">Capacity Payments Total Amount </t>
  </si>
  <si>
    <t>MWh</t>
  </si>
  <si>
    <t>MW</t>
  </si>
  <si>
    <t>per MWh</t>
  </si>
  <si>
    <t>Residual Error Volume Price</t>
  </si>
  <si>
    <t>Imperfections Price</t>
  </si>
  <si>
    <t>PCAg</t>
  </si>
  <si>
    <t>CCAPg</t>
  </si>
  <si>
    <t>PIMPy</t>
  </si>
  <si>
    <t>PCCy</t>
  </si>
  <si>
    <t>PREVy</t>
  </si>
  <si>
    <t>Fixed Credit Requirement for Supplier Units</t>
  </si>
  <si>
    <t>Currency Cost Price</t>
  </si>
  <si>
    <t>DINHAP</t>
  </si>
  <si>
    <t>Supplier Suspension Delay Period (ROI and NI)</t>
  </si>
  <si>
    <t>Generator Suspension Delay Period (ROI and NI)</t>
  </si>
  <si>
    <t>Calendar Days</t>
  </si>
  <si>
    <t>per Generator Unit</t>
  </si>
  <si>
    <t>per Unit</t>
  </si>
  <si>
    <t>Fixed Credit Requirement per Generator Unit</t>
  </si>
  <si>
    <t>Minimum Fixed Credit Requirement per Supplier Unit</t>
  </si>
  <si>
    <t>Maximum Fixed Credit Requirement per Supplier Unit</t>
  </si>
  <si>
    <t>I-SEM Participant ID</t>
  </si>
  <si>
    <t>(Approximated)</t>
  </si>
  <si>
    <t>Fixed Credit Requirement for all Generator Units</t>
  </si>
  <si>
    <t>Fixed Credit Requirement for all Supplier Units</t>
  </si>
  <si>
    <t>Fields in grey require input</t>
  </si>
  <si>
    <t>Capacity Parameters</t>
  </si>
  <si>
    <t>Participant Specific Parameters</t>
  </si>
  <si>
    <t>I-SEM Go-Live Date</t>
  </si>
  <si>
    <t>Interim Transfer Facility Approved</t>
  </si>
  <si>
    <t>Yes/No</t>
  </si>
  <si>
    <t>Note:</t>
  </si>
  <si>
    <r>
      <t xml:space="preserve">Values in </t>
    </r>
    <r>
      <rPr>
        <b/>
        <sz val="8"/>
        <rFont val="Arial"/>
        <family val="2"/>
      </rPr>
      <t>Bold</t>
    </r>
    <r>
      <rPr>
        <sz val="8"/>
        <rFont val="Arial"/>
        <family val="2"/>
      </rPr>
      <t xml:space="preserve"> are used in subsequent calculations</t>
    </r>
  </si>
  <si>
    <t>Global Parameters</t>
  </si>
  <si>
    <t>Credit Assessment Prices</t>
  </si>
  <si>
    <t>Demand Forecast</t>
  </si>
  <si>
    <t>MWh/Day</t>
  </si>
  <si>
    <t>MWh/Year</t>
  </si>
  <si>
    <t>GBP per EURO</t>
  </si>
  <si>
    <t>per Day</t>
  </si>
  <si>
    <t>Days</t>
  </si>
  <si>
    <t>Forecast of Metered Demand (VCAS)</t>
  </si>
  <si>
    <t>A</t>
  </si>
  <si>
    <t>B</t>
  </si>
  <si>
    <t>C</t>
  </si>
  <si>
    <t>D</t>
  </si>
  <si>
    <t>E</t>
  </si>
  <si>
    <t>F</t>
  </si>
  <si>
    <t>Required Credit Cover for Generator Units</t>
  </si>
  <si>
    <t>Fixed Credit Requirement for Generator Units</t>
  </si>
  <si>
    <t>per MW per year</t>
  </si>
  <si>
    <t xml:space="preserve">Disclaimer </t>
  </si>
  <si>
    <t>Awarded Capacity</t>
  </si>
  <si>
    <t>Weighted Average Price of Awarded Capacity</t>
  </si>
  <si>
    <t>Initial Credit Cover Requirement (to be Posted)</t>
  </si>
  <si>
    <t>Maximum 3&amp;1/2 month Credit Cover Requirement</t>
  </si>
  <si>
    <t>Copyright Notice</t>
  </si>
  <si>
    <t xml:space="preserve">Forecast of DAM/IDM Demand </t>
  </si>
  <si>
    <t>Explanatory Notes</t>
  </si>
  <si>
    <t>Explanatory Notes are available from the SEMO website providing an explanation of the workings of the spreadsheet, assumptions made, details of the methodology used and any limitation on the forecasts made.</t>
  </si>
  <si>
    <t>All rights reserved. The entire publication is subject to the laws of copyright. This publication may not be reproduced or transmitted in any form or by any means, electronic or manual, including photocopying without the prior written permission of EirGrid plc.
© EirGrid Plc 2018
The Oval,
160 Shelbourne Road,
Ballsbridge, Dublin 4,
Ireland.</t>
  </si>
  <si>
    <t>Determination of Relevant Exposure Periods</t>
  </si>
  <si>
    <t>Fixed Credit Requirement per MWh of Daily Average Demand</t>
  </si>
  <si>
    <t>Forecast Demand</t>
  </si>
  <si>
    <t>Forecast Demand per Day</t>
  </si>
  <si>
    <t>Generation Units</t>
  </si>
  <si>
    <t xml:space="preserve">Forecast of Imbalance Settlement Demand </t>
  </si>
  <si>
    <t>Sign Convention:</t>
  </si>
  <si>
    <t>Consumption/Demand/Buy = +ve</t>
  </si>
  <si>
    <t>Generation/Sell = -ve</t>
  </si>
  <si>
    <t>Inputs Used for Initial and Forecast Credit Cover Requirement Calculations</t>
  </si>
  <si>
    <t>Forecast of Balancing Generation (VCAG)</t>
  </si>
  <si>
    <t>Forecast of Balancing Market Generation (VCAG)</t>
  </si>
  <si>
    <r>
      <t xml:space="preserve">Trading Charges - </t>
    </r>
    <r>
      <rPr>
        <b/>
        <i/>
        <sz val="10"/>
        <rFont val="Arial"/>
        <family val="2"/>
      </rPr>
      <t>Undefined Exposure Period</t>
    </r>
  </si>
  <si>
    <r>
      <t xml:space="preserve">Trading Charges -  </t>
    </r>
    <r>
      <rPr>
        <b/>
        <i/>
        <sz val="10"/>
        <rFont val="Arial"/>
        <family val="2"/>
      </rPr>
      <t>Actual Exposure Period</t>
    </r>
  </si>
  <si>
    <r>
      <t xml:space="preserve">Trading Charges -  Forecast </t>
    </r>
    <r>
      <rPr>
        <b/>
        <i/>
        <sz val="10"/>
        <rFont val="Arial"/>
        <family val="2"/>
      </rPr>
      <t>Undefined Exposure Volumes in Exposure Period</t>
    </r>
  </si>
  <si>
    <r>
      <t xml:space="preserve">Trading Charges </t>
    </r>
    <r>
      <rPr>
        <b/>
        <i/>
        <sz val="10"/>
        <rFont val="Arial"/>
        <family val="2"/>
      </rPr>
      <t>- Forecast Actual Volumes in Exposure Period</t>
    </r>
  </si>
  <si>
    <r>
      <t xml:space="preserve">Capacity - </t>
    </r>
    <r>
      <rPr>
        <b/>
        <i/>
        <sz val="10"/>
        <rFont val="Arial"/>
        <family val="2"/>
      </rPr>
      <t>Total Forecast Volumes in Exposure Period (Actual and Undefined)</t>
    </r>
  </si>
  <si>
    <r>
      <t xml:space="preserve">Capacity </t>
    </r>
    <r>
      <rPr>
        <b/>
        <i/>
        <sz val="10"/>
        <rFont val="Arial"/>
        <family val="2"/>
      </rPr>
      <t xml:space="preserve"> - Actual and Undefined Exposure Period</t>
    </r>
  </si>
  <si>
    <r>
      <t xml:space="preserve">Capacity Charge Exposure </t>
    </r>
    <r>
      <rPr>
        <b/>
        <i/>
        <sz val="10"/>
        <rFont val="Arial"/>
        <family val="2"/>
      </rPr>
      <t>- Actual and Undefined</t>
    </r>
  </si>
  <si>
    <r>
      <t xml:space="preserve">Capacity </t>
    </r>
    <r>
      <rPr>
        <b/>
        <i/>
        <sz val="10"/>
        <rFont val="Arial"/>
        <family val="2"/>
      </rPr>
      <t>- Actual and Undefined Exposure Period</t>
    </r>
  </si>
  <si>
    <r>
      <t xml:space="preserve">Capacity Payments </t>
    </r>
    <r>
      <rPr>
        <b/>
        <i/>
        <sz val="10"/>
        <rFont val="Arial"/>
        <family val="2"/>
      </rPr>
      <t>- Total Forecast Volumes in Exposure Period (Actual and Undefined)</t>
    </r>
  </si>
  <si>
    <r>
      <t xml:space="preserve">Capacity Payment </t>
    </r>
    <r>
      <rPr>
        <b/>
        <i/>
        <sz val="10"/>
        <rFont val="Arial"/>
        <family val="2"/>
      </rPr>
      <t>- Actual and Undefined Exposure</t>
    </r>
  </si>
  <si>
    <r>
      <t xml:space="preserve">Trading - </t>
    </r>
    <r>
      <rPr>
        <b/>
        <i/>
        <sz val="10"/>
        <rFont val="Arial"/>
        <family val="2"/>
      </rPr>
      <t>Undefined Exposure Period</t>
    </r>
  </si>
  <si>
    <r>
      <t>Trading -</t>
    </r>
    <r>
      <rPr>
        <b/>
        <i/>
        <sz val="10"/>
        <rFont val="Arial"/>
        <family val="2"/>
      </rPr>
      <t xml:space="preserve"> Actual Exposure Period</t>
    </r>
  </si>
  <si>
    <r>
      <t xml:space="preserve">Trading </t>
    </r>
    <r>
      <rPr>
        <b/>
        <i/>
        <sz val="10"/>
        <rFont val="Arial"/>
        <family val="2"/>
      </rPr>
      <t>-Total Exposure Period</t>
    </r>
  </si>
  <si>
    <r>
      <t xml:space="preserve">Capacity - </t>
    </r>
    <r>
      <rPr>
        <b/>
        <i/>
        <sz val="10"/>
        <rFont val="Arial"/>
        <family val="2"/>
      </rPr>
      <t>Actual Exposure Period</t>
    </r>
  </si>
  <si>
    <r>
      <t xml:space="preserve">Capacity - </t>
    </r>
    <r>
      <rPr>
        <b/>
        <i/>
        <sz val="10"/>
        <rFont val="Arial"/>
        <family val="2"/>
      </rPr>
      <t>Undefined Exposure Period</t>
    </r>
  </si>
  <si>
    <r>
      <t xml:space="preserve">Capacity </t>
    </r>
    <r>
      <rPr>
        <b/>
        <i/>
        <sz val="10"/>
        <rFont val="Arial"/>
        <family val="2"/>
      </rPr>
      <t>-Total Exposure Period</t>
    </r>
  </si>
  <si>
    <t>Initial Credit Cover - First Day</t>
  </si>
  <si>
    <t>Estimated Participant Required Credit Cover</t>
  </si>
  <si>
    <r>
      <t xml:space="preserve">Trading - </t>
    </r>
    <r>
      <rPr>
        <b/>
        <i/>
        <sz val="10"/>
        <rFont val="Arial"/>
        <family val="2"/>
      </rPr>
      <t>Traded Not Delivered Exposure Period</t>
    </r>
  </si>
  <si>
    <t>Forecast of DAM Contracts (VCAG)</t>
  </si>
  <si>
    <t xml:space="preserve">Forecast of DAM/IDM Generation </t>
  </si>
  <si>
    <t>Initial Credit Cover</t>
  </si>
  <si>
    <r>
      <t xml:space="preserve">Trading - </t>
    </r>
    <r>
      <rPr>
        <b/>
        <i/>
        <sz val="10"/>
        <rFont val="Arial"/>
        <family val="2"/>
      </rPr>
      <t>Traded Not Delivered
[Consumed] Exposure Period</t>
    </r>
  </si>
  <si>
    <t>Trading Charges - Traded Not Delivered [Consumed] Exposure</t>
  </si>
  <si>
    <r>
      <t>Trading Charges Exposure</t>
    </r>
    <r>
      <rPr>
        <b/>
        <i/>
        <sz val="10"/>
        <rFont val="Arial"/>
        <family val="2"/>
      </rPr>
      <t xml:space="preserve"> - Actual</t>
    </r>
  </si>
  <si>
    <r>
      <t>Trading Charges Exposure</t>
    </r>
    <r>
      <rPr>
        <b/>
        <i/>
        <sz val="10"/>
        <rFont val="Arial"/>
        <family val="2"/>
      </rPr>
      <t xml:space="preserve"> - Traded Not Delivered</t>
    </r>
  </si>
  <si>
    <r>
      <t>Trading Charges Exposure</t>
    </r>
    <r>
      <rPr>
        <b/>
        <i/>
        <sz val="10"/>
        <rFont val="Arial"/>
        <family val="2"/>
      </rPr>
      <t xml:space="preserve"> - Undefined</t>
    </r>
  </si>
  <si>
    <t>G</t>
  </si>
  <si>
    <t>A-B+C+D+E</t>
  </si>
  <si>
    <t>Traded Not Delivered</t>
  </si>
  <si>
    <t>Supplier Units Traded Not Delivered Exposure Period</t>
  </si>
  <si>
    <t>Generator Units Traded Not Delivered Exposure Period</t>
  </si>
  <si>
    <r>
      <t xml:space="preserve">Trading Charges -  </t>
    </r>
    <r>
      <rPr>
        <b/>
        <i/>
        <sz val="10"/>
        <rFont val="Arial"/>
        <family val="2"/>
      </rPr>
      <t>Undefined Exposure Period</t>
    </r>
  </si>
  <si>
    <r>
      <t xml:space="preserve">Trading Payments - </t>
    </r>
    <r>
      <rPr>
        <b/>
        <i/>
        <sz val="10"/>
        <rFont val="Arial"/>
        <family val="2"/>
      </rPr>
      <t>Forecast Volumes in Exposure Period (Undefined)</t>
    </r>
  </si>
  <si>
    <r>
      <t xml:space="preserve">Trading Payments - </t>
    </r>
    <r>
      <rPr>
        <b/>
        <i/>
        <sz val="10"/>
        <rFont val="Arial"/>
        <family val="2"/>
      </rPr>
      <t>Forecast Volumes in Exposure Period (Actual)</t>
    </r>
  </si>
  <si>
    <r>
      <t xml:space="preserve">Trading Charges - </t>
    </r>
    <r>
      <rPr>
        <b/>
        <i/>
        <sz val="10"/>
        <rFont val="Arial"/>
        <family val="2"/>
      </rPr>
      <t>Traded Not Delivered Exposure Period</t>
    </r>
  </si>
  <si>
    <r>
      <t xml:space="preserve">Trading Payment Exposure </t>
    </r>
    <r>
      <rPr>
        <b/>
        <i/>
        <sz val="10"/>
        <rFont val="Arial"/>
        <family val="2"/>
      </rPr>
      <t>- Undefined</t>
    </r>
  </si>
  <si>
    <r>
      <t xml:space="preserve">Trading Payment Exposure </t>
    </r>
    <r>
      <rPr>
        <b/>
        <i/>
        <sz val="10"/>
        <rFont val="Arial"/>
        <family val="2"/>
      </rPr>
      <t>- Actual</t>
    </r>
  </si>
  <si>
    <t>H</t>
  </si>
  <si>
    <t>D-E+F+G+H</t>
  </si>
  <si>
    <r>
      <t xml:space="preserve">Trading Payments Exposure - </t>
    </r>
    <r>
      <rPr>
        <b/>
        <i/>
        <sz val="10"/>
        <rFont val="Arial"/>
        <family val="2"/>
      </rPr>
      <t>Traded Not Delivered</t>
    </r>
  </si>
  <si>
    <r>
      <t xml:space="preserve">Trading - </t>
    </r>
    <r>
      <rPr>
        <b/>
        <i/>
        <sz val="10"/>
        <rFont val="Arial"/>
        <family val="2"/>
      </rPr>
      <t>Offset for Start and Weekends</t>
    </r>
  </si>
  <si>
    <t>Capacity - Offset for Billing Periods</t>
  </si>
  <si>
    <t xml:space="preserve">Samples for UDE calculations </t>
  </si>
  <si>
    <t>Mean Undefined Exposure</t>
  </si>
  <si>
    <t>Std Dev of Undefined Exposure</t>
  </si>
  <si>
    <t>Billing Period Undefined Potential Exposure Quantity (QUPEBpg)</t>
  </si>
  <si>
    <t>Billing Period Undefined Potential Exposure for Trading Periods (EUPEGpg)</t>
  </si>
  <si>
    <t>Settlement Amounts based on PCAg</t>
  </si>
  <si>
    <t>Undefined Exposure Period (Days)</t>
  </si>
  <si>
    <t>Values relate to Metered Demand</t>
  </si>
  <si>
    <t>Value relate to Settlement Amounts</t>
  </si>
  <si>
    <t>Metered Demand</t>
  </si>
  <si>
    <t>Billing Period Undefined Potential Exposure (EUPESpg)</t>
  </si>
  <si>
    <t>Undefined Exposure Period Quantity (QUPEBpg)</t>
  </si>
  <si>
    <t>n/a</t>
  </si>
  <si>
    <t>STD Average Credit Cover Requirement</t>
  </si>
  <si>
    <t>STD Maximum Credit Cover Requirement</t>
  </si>
  <si>
    <t>Summary of Results - New vs Standard Participant</t>
  </si>
  <si>
    <t>STD Estimated Credit Cover Requirement</t>
  </si>
  <si>
    <t>New Estimated Credit Cover Requirement</t>
  </si>
  <si>
    <t>Average</t>
  </si>
  <si>
    <t>Maximum</t>
  </si>
  <si>
    <t>Average &gt;0</t>
  </si>
  <si>
    <t>Maximum &gt;0</t>
  </si>
  <si>
    <t>Standard Participant Credit Cover Forecast</t>
  </si>
  <si>
    <t>This New vs Standard Participant comparison spreadsheet “Document” has been produced by EirGrid and SONI to provide estimates of forecasted future credit cover requirements under the new and standard calculation methodologies.
This Document is not a substitute for, and should not be read in lieu of the Capacity Market Code and the Trading and Settlement Code, as amended from time to time. 
Prior to taking any business decisions,  Participants should not rely on the data set out in this Document as a substitute for obtaining separate and independent advice in relation to the matters covered by this Document. Information in this Document does not amount to a recommendation or advice in respect of any financial matters. The use of information contained within this Document for any form of decision making is done at the user’s own risk. Whilst every effort is made to provide information that is useful and care has been taken in the preparation of the information, EirGrid and SONI give no warranties or representations, expressed or implied, of any kind, with respect to the contents of this Document, including without limitation, its quality, accuracy and completeness. EirGrid and SONI and their respective advisers, consultants and other contributors to this Document (or their respective associated companies, businesses, partners, directors, officers or employees) hereby exclude to the fullest extent permitted by law, all and any liability for any errors, omissions, defects or misrepresentations in the information contained in this Document, or for any loss or damage suffered by persons who use or rely on such information (including by reason of negligence, negligent misstatement or otherwise).</t>
  </si>
  <si>
    <t>Initial Credit Cover and Forecasts of Future Credit Cover Requirements</t>
  </si>
  <si>
    <t>Inputs for Forecast Estimate of Standard Participant Credit Cover Calculations</t>
  </si>
  <si>
    <t>PT_xxxxxx</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</si>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</sst>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quot;€&quot;#,##0.00"/>
    <numFmt numFmtId="165" formatCode="&quot;€&quot;#,##0.000"/>
    <numFmt numFmtId="166" formatCode="0.00000000"/>
    <numFmt numFmtId="167" formatCode="ddd\ dd/mm/yy"/>
    <numFmt numFmtId="168" formatCode="[$£-809]#,##0.00"/>
    <numFmt numFmtId="169" formatCode="_-* #,##0.000_-;\-* #,##0.000_-;_-* &quot;-&quot;??_-;_-@_-"/>
    <numFmt numFmtId="170" formatCode="#,##0.00_ ;\-#,##0.00\ "/>
    <numFmt numFmtId="171" formatCode="_([$€-2]\ * #,##0.00_);_([$€-2]\ * \(#,##0.00\);_([$€-2]\ * &quot;-&quot;??_);_(@_)"/>
    <numFmt numFmtId="172" formatCode="#,##0_ ;\-#,##0\ "/>
    <numFmt numFmtId="173" formatCode="#,##0.000_ ;\-#,##0.000\ "/>
    <numFmt numFmtId="174" formatCode="0.000"/>
    <numFmt numFmtId="175" formatCode="_-[$€-1809]* #,##0.00_-;\-[$€-1809]* #,##0.00_-;_-[$€-1809]* &quot;-&quot;??_-;_-@_-"/>
  </numFmts>
  <fonts count="23" x14ac:knownFonts="1">
    <font>
      <sz val="10"/>
      <name val="Arial"/>
    </font>
    <font>
      <sz val="10"/>
      <name val="Arial"/>
      <family val="2"/>
    </font>
    <font>
      <sz val="8"/>
      <name val="Arial"/>
      <family val="2"/>
    </font>
    <font>
      <b/>
      <sz val="10"/>
      <name val="Arial"/>
      <family val="2"/>
    </font>
    <font>
      <b/>
      <sz val="10"/>
      <name val="Arial"/>
      <family val="2"/>
    </font>
    <font>
      <sz val="8"/>
      <name val="Arial"/>
      <family val="2"/>
    </font>
    <font>
      <b/>
      <i/>
      <sz val="8"/>
      <name val="Arial"/>
      <family val="2"/>
    </font>
    <font>
      <b/>
      <i/>
      <sz val="14"/>
      <name val="Arial"/>
      <family val="2"/>
    </font>
    <font>
      <b/>
      <sz val="8"/>
      <color rgb="FF00B050"/>
      <name val="Arial"/>
      <family val="2"/>
    </font>
    <font>
      <b/>
      <sz val="8"/>
      <name val="Arial"/>
      <family val="2"/>
    </font>
    <font>
      <b/>
      <sz val="10"/>
      <color theme="0"/>
      <name val="Arial"/>
      <family val="2"/>
    </font>
    <font>
      <b/>
      <sz val="8"/>
      <color theme="1"/>
      <name val="Arial"/>
      <family val="2"/>
    </font>
    <font>
      <b/>
      <sz val="14"/>
      <name val="Arial"/>
      <family val="2"/>
    </font>
    <font>
      <sz val="14"/>
      <name val="Arial"/>
      <family val="2"/>
    </font>
    <font>
      <sz val="12"/>
      <name val="Arial"/>
      <family val="2"/>
    </font>
    <font>
      <b/>
      <sz val="14"/>
      <color theme="4"/>
      <name val="Arial"/>
      <family val="2"/>
    </font>
    <font>
      <b/>
      <sz val="8"/>
      <color theme="0"/>
      <name val="Arial"/>
      <family val="2"/>
    </font>
    <font>
      <b/>
      <i/>
      <sz val="10"/>
      <name val="Arial"/>
      <family val="2"/>
    </font>
    <font>
      <sz val="11"/>
      <color theme="1"/>
      <name val="Arial"/>
      <family val="2"/>
    </font>
    <font>
      <b/>
      <sz val="12"/>
      <name val="Arial"/>
      <family val="2"/>
    </font>
    <font>
      <b/>
      <sz val="10"/>
      <color rgb="FFFF0000"/>
      <name val="Arial"/>
      <family val="2"/>
    </font>
    <font>
      <i/>
      <sz val="10"/>
      <name val="Arial"/>
      <family val="2"/>
    </font>
    <font>
      <sz val="10"/>
      <color theme="0"/>
      <name val="Arial"/>
      <family val="2"/>
    </font>
  </fonts>
  <fills count="17">
    <fill>
      <patternFill patternType="none"/>
    </fill>
    <fill>
      <patternFill patternType="gray125"/>
    </fill>
    <fill>
      <patternFill patternType="solid">
        <fgColor theme="1"/>
        <bgColor indexed="64"/>
      </patternFill>
    </fill>
    <fill>
      <patternFill patternType="solid">
        <fgColor theme="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3"/>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5"/>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
      <patternFill patternType="solid">
        <fgColor rgb="FFC00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302">
    <xf numFmtId="0" fontId="0" fillId="0" borderId="0" xfId="0"/>
    <xf numFmtId="0" fontId="2" fillId="0" borderId="0" xfId="0" applyFont="1"/>
    <xf numFmtId="0" fontId="4"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2" fillId="0" borderId="2" xfId="0" applyFont="1" applyBorder="1"/>
    <xf numFmtId="0" fontId="6" fillId="0" borderId="2" xfId="0" applyFont="1" applyBorder="1"/>
    <xf numFmtId="0" fontId="2" fillId="0" borderId="0" xfId="0" applyFont="1" applyFill="1" applyBorder="1"/>
    <xf numFmtId="0" fontId="2" fillId="0" borderId="3" xfId="0" applyFont="1" applyBorder="1"/>
    <xf numFmtId="9" fontId="2" fillId="0" borderId="0" xfId="3" applyFont="1" applyFill="1" applyBorder="1"/>
    <xf numFmtId="0" fontId="2" fillId="0" borderId="0" xfId="0" applyFont="1" applyFill="1"/>
    <xf numFmtId="0" fontId="2" fillId="0" borderId="4" xfId="0" applyFont="1" applyFill="1" applyBorder="1"/>
    <xf numFmtId="0" fontId="2" fillId="0" borderId="5" xfId="0" applyFont="1" applyFill="1" applyBorder="1"/>
    <xf numFmtId="0" fontId="2" fillId="0" borderId="6" xfId="0" applyFont="1" applyFill="1" applyBorder="1"/>
    <xf numFmtId="168" fontId="2" fillId="0" borderId="4" xfId="0" applyNumberFormat="1" applyFont="1" applyFill="1" applyBorder="1"/>
    <xf numFmtId="165" fontId="2" fillId="0" borderId="0" xfId="0" applyNumberFormat="1" applyFont="1" applyFill="1" applyBorder="1"/>
    <xf numFmtId="14" fontId="2" fillId="0" borderId="0" xfId="0" applyNumberFormat="1" applyFont="1" applyFill="1"/>
    <xf numFmtId="0" fontId="2" fillId="0" borderId="0" xfId="0" applyFont="1" applyFill="1" applyBorder="1" applyAlignment="1">
      <alignment horizontal="right"/>
    </xf>
    <xf numFmtId="0" fontId="2" fillId="0" borderId="0" xfId="0" applyFont="1" applyBorder="1"/>
    <xf numFmtId="9" fontId="2" fillId="0" borderId="0" xfId="3" applyFont="1" applyFill="1" applyBorder="1" applyAlignment="1">
      <alignment horizontal="center"/>
    </xf>
    <xf numFmtId="0" fontId="8" fillId="0" borderId="0" xfId="0" applyFont="1"/>
    <xf numFmtId="43" fontId="2" fillId="0" borderId="0" xfId="1" applyFont="1" applyFill="1" applyBorder="1"/>
    <xf numFmtId="164" fontId="2" fillId="0" borderId="0" xfId="0" applyNumberFormat="1" applyFont="1" applyFill="1" applyBorder="1"/>
    <xf numFmtId="0" fontId="2" fillId="0" borderId="2" xfId="0" applyFont="1" applyFill="1" applyBorder="1"/>
    <xf numFmtId="0" fontId="6" fillId="0" borderId="2" xfId="0" applyFont="1" applyFill="1" applyBorder="1"/>
    <xf numFmtId="44" fontId="2" fillId="0" borderId="0" xfId="2" applyFont="1" applyFill="1" applyBorder="1"/>
    <xf numFmtId="0" fontId="9" fillId="0" borderId="2" xfId="0" applyFont="1" applyBorder="1"/>
    <xf numFmtId="0" fontId="9" fillId="0" borderId="2" xfId="0" applyFont="1" applyFill="1" applyBorder="1"/>
    <xf numFmtId="0" fontId="9" fillId="0" borderId="0" xfId="0" applyFont="1" applyFill="1" applyBorder="1"/>
    <xf numFmtId="44" fontId="9" fillId="0" borderId="0" xfId="2" applyFont="1" applyFill="1" applyBorder="1"/>
    <xf numFmtId="0" fontId="9" fillId="0" borderId="4" xfId="0" applyFont="1" applyFill="1" applyBorder="1"/>
    <xf numFmtId="0" fontId="2" fillId="5" borderId="0" xfId="0" applyFont="1" applyFill="1" applyBorder="1"/>
    <xf numFmtId="43" fontId="9" fillId="0" borderId="0" xfId="1" applyFont="1" applyFill="1" applyBorder="1"/>
    <xf numFmtId="0" fontId="9" fillId="0" borderId="0" xfId="0" applyFont="1"/>
    <xf numFmtId="0" fontId="2" fillId="0" borderId="2" xfId="0" applyFont="1" applyFill="1" applyBorder="1" applyAlignment="1">
      <alignment horizontal="left" indent="2"/>
    </xf>
    <xf numFmtId="0" fontId="9" fillId="0" borderId="2" xfId="0" applyFont="1" applyFill="1" applyBorder="1" applyAlignment="1">
      <alignment horizontal="left" indent="1"/>
    </xf>
    <xf numFmtId="0" fontId="2" fillId="0" borderId="4" xfId="0" applyFont="1" applyBorder="1"/>
    <xf numFmtId="14" fontId="9" fillId="0" borderId="0" xfId="0" applyNumberFormat="1" applyFont="1" applyFill="1" applyBorder="1"/>
    <xf numFmtId="0" fontId="6" fillId="0" borderId="2" xfId="0" applyFont="1" applyBorder="1" applyAlignment="1">
      <alignment horizontal="left" indent="1"/>
    </xf>
    <xf numFmtId="0" fontId="6" fillId="0" borderId="2" xfId="0" applyFont="1" applyFill="1" applyBorder="1" applyAlignment="1">
      <alignment horizontal="left" indent="1"/>
    </xf>
    <xf numFmtId="0" fontId="2" fillId="0" borderId="2" xfId="0" applyFont="1" applyFill="1" applyBorder="1" applyAlignment="1">
      <alignment horizontal="left" indent="1"/>
    </xf>
    <xf numFmtId="169" fontId="2" fillId="0" borderId="0" xfId="1" applyNumberFormat="1" applyFont="1" applyFill="1" applyBorder="1"/>
    <xf numFmtId="14" fontId="2" fillId="0" borderId="0" xfId="0" applyNumberFormat="1" applyFont="1" applyFill="1" applyBorder="1" applyAlignment="1">
      <alignment horizontal="left"/>
    </xf>
    <xf numFmtId="0" fontId="7" fillId="4" borderId="7" xfId="0" applyFont="1" applyFill="1" applyBorder="1"/>
    <xf numFmtId="0" fontId="2" fillId="4" borderId="8" xfId="0" applyFont="1" applyFill="1" applyBorder="1"/>
    <xf numFmtId="0" fontId="2" fillId="4" borderId="9" xfId="0" applyFont="1" applyFill="1" applyBorder="1"/>
    <xf numFmtId="44" fontId="2" fillId="5" borderId="0" xfId="2" applyFont="1" applyFill="1" applyBorder="1" applyAlignment="1">
      <alignment horizontal="center"/>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Fill="1" applyBorder="1" applyAlignment="1">
      <alignment vertical="center"/>
    </xf>
    <xf numFmtId="166" fontId="0" fillId="0" borderId="0" xfId="0" applyNumberFormat="1" applyFill="1" applyBorder="1" applyAlignment="1">
      <alignment vertical="center"/>
    </xf>
    <xf numFmtId="43" fontId="0" fillId="0" borderId="0" xfId="1" applyFont="1" applyFill="1" applyBorder="1" applyAlignment="1">
      <alignment vertical="center"/>
    </xf>
    <xf numFmtId="0" fontId="0" fillId="0" borderId="0" xfId="0" applyFill="1" applyAlignment="1">
      <alignment horizontal="center" vertical="center"/>
    </xf>
    <xf numFmtId="0" fontId="10" fillId="6" borderId="18" xfId="0" applyFont="1" applyFill="1" applyBorder="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3" fillId="4" borderId="19" xfId="0" applyFont="1" applyFill="1" applyBorder="1" applyAlignment="1">
      <alignment horizontal="center" vertical="center" wrapText="1"/>
    </xf>
    <xf numFmtId="0" fontId="1" fillId="4" borderId="1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9" xfId="0" applyFont="1" applyFill="1" applyBorder="1" applyAlignment="1">
      <alignment horizontal="center" vertical="center"/>
    </xf>
    <xf numFmtId="167" fontId="0" fillId="0" borderId="10" xfId="0" applyNumberFormat="1" applyFill="1" applyBorder="1" applyAlignment="1">
      <alignment vertical="center"/>
    </xf>
    <xf numFmtId="1" fontId="0" fillId="0" borderId="1" xfId="0" applyNumberFormat="1" applyBorder="1" applyAlignment="1">
      <alignment horizontal="center" vertical="center"/>
    </xf>
    <xf numFmtId="43" fontId="0" fillId="0" borderId="1" xfId="1" applyFont="1" applyFill="1" applyBorder="1" applyAlignment="1">
      <alignment vertical="center"/>
    </xf>
    <xf numFmtId="44" fontId="0" fillId="0" borderId="1" xfId="2" applyFont="1" applyBorder="1" applyAlignment="1">
      <alignment vertical="center"/>
    </xf>
    <xf numFmtId="44" fontId="0" fillId="0" borderId="14" xfId="2" applyFont="1" applyBorder="1" applyAlignment="1">
      <alignment vertical="center"/>
    </xf>
    <xf numFmtId="44" fontId="0" fillId="0" borderId="19" xfId="0" applyNumberFormat="1" applyBorder="1" applyAlignment="1">
      <alignment vertical="center"/>
    </xf>
    <xf numFmtId="164" fontId="0" fillId="0" borderId="0" xfId="0" applyNumberFormat="1" applyAlignment="1">
      <alignment vertical="center"/>
    </xf>
    <xf numFmtId="1" fontId="0" fillId="0" borderId="1" xfId="0" applyNumberFormat="1" applyFill="1" applyBorder="1" applyAlignment="1">
      <alignment horizontal="center" vertical="center"/>
    </xf>
    <xf numFmtId="1" fontId="0" fillId="2" borderId="1" xfId="0" applyNumberFormat="1" applyFill="1" applyBorder="1" applyAlignment="1">
      <alignment horizontal="center" vertical="center"/>
    </xf>
    <xf numFmtId="43" fontId="0" fillId="2" borderId="1" xfId="1" applyFont="1" applyFill="1" applyBorder="1" applyAlignment="1">
      <alignment vertical="center"/>
    </xf>
    <xf numFmtId="0" fontId="0" fillId="2" borderId="1" xfId="0" applyFill="1" applyBorder="1" applyAlignment="1">
      <alignment vertical="center"/>
    </xf>
    <xf numFmtId="44" fontId="1" fillId="2" borderId="1" xfId="2" applyFont="1" applyFill="1" applyBorder="1" applyAlignment="1">
      <alignment vertical="center"/>
    </xf>
    <xf numFmtId="166" fontId="0" fillId="2" borderId="14" xfId="0" applyNumberFormat="1" applyFill="1" applyBorder="1" applyAlignment="1">
      <alignment vertical="center"/>
    </xf>
    <xf numFmtId="1" fontId="0" fillId="2" borderId="1" xfId="0" applyNumberFormat="1" applyFill="1" applyBorder="1" applyAlignment="1">
      <alignment vertical="center"/>
    </xf>
    <xf numFmtId="166" fontId="0" fillId="2" borderId="1" xfId="0" applyNumberFormat="1" applyFill="1" applyBorder="1" applyAlignment="1">
      <alignment vertical="center"/>
    </xf>
    <xf numFmtId="0" fontId="0" fillId="2" borderId="14" xfId="0" applyFill="1" applyBorder="1" applyAlignment="1">
      <alignment vertical="center"/>
    </xf>
    <xf numFmtId="0" fontId="0" fillId="2" borderId="19" xfId="0" applyFill="1" applyBorder="1" applyAlignment="1">
      <alignment vertical="center"/>
    </xf>
    <xf numFmtId="167" fontId="0" fillId="0" borderId="2" xfId="0" applyNumberFormat="1" applyFill="1" applyBorder="1" applyAlignment="1">
      <alignment vertical="center"/>
    </xf>
    <xf numFmtId="0" fontId="0" fillId="0" borderId="0" xfId="0" applyBorder="1" applyAlignment="1">
      <alignment vertical="center"/>
    </xf>
    <xf numFmtId="1" fontId="0" fillId="2" borderId="16" xfId="0" applyNumberFormat="1" applyFill="1" applyBorder="1" applyAlignment="1">
      <alignment horizontal="center" vertical="center"/>
    </xf>
    <xf numFmtId="43" fontId="0" fillId="2" borderId="16" xfId="1" applyFont="1" applyFill="1" applyBorder="1" applyAlignment="1">
      <alignment vertical="center"/>
    </xf>
    <xf numFmtId="0" fontId="0" fillId="2" borderId="16" xfId="0" applyFill="1" applyBorder="1" applyAlignment="1">
      <alignment vertical="center"/>
    </xf>
    <xf numFmtId="44" fontId="1" fillId="2" borderId="16" xfId="2" applyFont="1" applyFill="1" applyBorder="1" applyAlignment="1">
      <alignment vertical="center"/>
    </xf>
    <xf numFmtId="166" fontId="0" fillId="2" borderId="17" xfId="0" applyNumberFormat="1" applyFill="1" applyBorder="1" applyAlignment="1">
      <alignment vertical="center"/>
    </xf>
    <xf numFmtId="1" fontId="0" fillId="2" borderId="16" xfId="0" applyNumberFormat="1" applyFill="1" applyBorder="1" applyAlignment="1">
      <alignment vertical="center"/>
    </xf>
    <xf numFmtId="166" fontId="0" fillId="2" borderId="16" xfId="0" applyNumberFormat="1" applyFill="1" applyBorder="1" applyAlignment="1">
      <alignment vertical="center"/>
    </xf>
    <xf numFmtId="0" fontId="0" fillId="2" borderId="17" xfId="0" applyFill="1" applyBorder="1" applyAlignment="1">
      <alignment vertical="center"/>
    </xf>
    <xf numFmtId="0" fontId="0" fillId="2" borderId="20" xfId="0" applyFill="1" applyBorder="1" applyAlignment="1">
      <alignment vertical="center"/>
    </xf>
    <xf numFmtId="166" fontId="0" fillId="0" borderId="0" xfId="0" applyNumberFormat="1" applyAlignment="1">
      <alignment vertical="center"/>
    </xf>
    <xf numFmtId="166" fontId="0" fillId="0" borderId="0" xfId="0" applyNumberFormat="1" applyFill="1" applyAlignment="1">
      <alignment vertical="center"/>
    </xf>
    <xf numFmtId="0" fontId="0" fillId="0" borderId="23" xfId="0" applyBorder="1" applyAlignment="1">
      <alignment horizontal="center" vertical="center"/>
    </xf>
    <xf numFmtId="1" fontId="0" fillId="0" borderId="13" xfId="0" applyNumberFormat="1" applyBorder="1" applyAlignment="1">
      <alignment horizontal="center" vertical="center"/>
    </xf>
    <xf numFmtId="1" fontId="0" fillId="0" borderId="13" xfId="0" applyNumberFormat="1" applyFill="1" applyBorder="1" applyAlignment="1">
      <alignment horizontal="center" vertical="center"/>
    </xf>
    <xf numFmtId="0" fontId="0" fillId="0" borderId="13" xfId="0" applyBorder="1" applyAlignment="1">
      <alignment horizontal="center" vertical="center"/>
    </xf>
    <xf numFmtId="0" fontId="1" fillId="0" borderId="0" xfId="0" applyFont="1" applyAlignment="1">
      <alignment vertical="center"/>
    </xf>
    <xf numFmtId="1" fontId="0" fillId="0" borderId="15" xfId="0" applyNumberFormat="1" applyBorder="1" applyAlignment="1">
      <alignment horizontal="center" vertical="center"/>
    </xf>
    <xf numFmtId="1" fontId="0" fillId="0" borderId="16" xfId="0" applyNumberFormat="1" applyBorder="1" applyAlignment="1">
      <alignment horizontal="center" vertical="center"/>
    </xf>
    <xf numFmtId="1" fontId="0" fillId="0" borderId="16" xfId="0" applyNumberFormat="1" applyFill="1" applyBorder="1" applyAlignment="1">
      <alignment horizontal="center" vertical="center"/>
    </xf>
    <xf numFmtId="167" fontId="0" fillId="0" borderId="0" xfId="0" applyNumberFormat="1" applyFill="1" applyBorder="1" applyAlignment="1">
      <alignment vertical="center"/>
    </xf>
    <xf numFmtId="0" fontId="3" fillId="0" borderId="0" xfId="0" applyFont="1" applyFill="1" applyAlignment="1">
      <alignment vertical="center"/>
    </xf>
    <xf numFmtId="0" fontId="3" fillId="4" borderId="1" xfId="0" applyFont="1" applyFill="1" applyBorder="1" applyAlignment="1">
      <alignment horizontal="center" vertical="center" wrapText="1"/>
    </xf>
    <xf numFmtId="167" fontId="0" fillId="0" borderId="1" xfId="0" applyNumberFormat="1" applyFill="1" applyBorder="1" applyAlignment="1">
      <alignment horizontal="center" vertical="center"/>
    </xf>
    <xf numFmtId="166" fontId="0" fillId="0" borderId="0" xfId="0" applyNumberFormat="1" applyBorder="1" applyAlignment="1">
      <alignment vertical="center"/>
    </xf>
    <xf numFmtId="0" fontId="0" fillId="0" borderId="0" xfId="0" applyFill="1" applyBorder="1" applyAlignment="1">
      <alignment horizontal="center" vertical="center"/>
    </xf>
    <xf numFmtId="44" fontId="1" fillId="0" borderId="1" xfId="2" applyFont="1" applyFill="1" applyBorder="1" applyAlignment="1">
      <alignment vertical="center"/>
    </xf>
    <xf numFmtId="44" fontId="0" fillId="0" borderId="14" xfId="2" applyFont="1" applyFill="1" applyBorder="1" applyAlignment="1">
      <alignment vertical="center"/>
    </xf>
    <xf numFmtId="171" fontId="9" fillId="5" borderId="0" xfId="0" applyNumberFormat="1" applyFont="1" applyFill="1" applyBorder="1" applyAlignment="1">
      <alignment horizontal="center"/>
    </xf>
    <xf numFmtId="0" fontId="11" fillId="5" borderId="0" xfId="0" applyFont="1" applyFill="1" applyAlignment="1">
      <alignment horizontal="center"/>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xf>
    <xf numFmtId="167" fontId="0" fillId="0" borderId="32" xfId="0" applyNumberFormat="1" applyFill="1" applyBorder="1" applyAlignment="1">
      <alignment vertical="center"/>
    </xf>
    <xf numFmtId="167" fontId="0" fillId="0" borderId="33" xfId="0" applyNumberFormat="1" applyFill="1" applyBorder="1" applyAlignment="1">
      <alignment vertical="center"/>
    </xf>
    <xf numFmtId="169" fontId="1" fillId="0" borderId="1" xfId="1" applyNumberFormat="1" applyFont="1" applyFill="1" applyBorder="1" applyAlignment="1">
      <alignment vertical="center"/>
    </xf>
    <xf numFmtId="169" fontId="1" fillId="0" borderId="16" xfId="1" applyNumberFormat="1" applyFont="1" applyFill="1" applyBorder="1" applyAlignment="1">
      <alignment vertical="center"/>
    </xf>
    <xf numFmtId="0" fontId="13" fillId="0" borderId="0" xfId="0" applyFont="1" applyAlignment="1">
      <alignment horizontal="left" wrapText="1"/>
    </xf>
    <xf numFmtId="0" fontId="13" fillId="0" borderId="0" xfId="0" applyFont="1"/>
    <xf numFmtId="0" fontId="14" fillId="0" borderId="0" xfId="0" applyFont="1"/>
    <xf numFmtId="0" fontId="12" fillId="0" borderId="34" xfId="0" applyFont="1" applyBorder="1"/>
    <xf numFmtId="0" fontId="13" fillId="0" borderId="35" xfId="0" applyFont="1" applyBorder="1" applyAlignment="1">
      <alignment horizontal="left" wrapText="1"/>
    </xf>
    <xf numFmtId="0" fontId="13" fillId="0" borderId="35" xfId="0" applyFont="1" applyBorder="1"/>
    <xf numFmtId="0" fontId="15" fillId="0" borderId="0" xfId="0" applyFont="1"/>
    <xf numFmtId="0" fontId="9" fillId="0" borderId="2" xfId="0" applyFont="1" applyFill="1" applyBorder="1" applyAlignment="1">
      <alignment horizontal="left" wrapText="1" indent="1"/>
    </xf>
    <xf numFmtId="168" fontId="2" fillId="0" borderId="0" xfId="0" applyNumberFormat="1" applyFont="1" applyFill="1" applyBorder="1"/>
    <xf numFmtId="0" fontId="2"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167" fontId="2" fillId="0" borderId="1" xfId="0" applyNumberFormat="1" applyFont="1" applyFill="1" applyBorder="1" applyAlignment="1">
      <alignment vertical="center"/>
    </xf>
    <xf numFmtId="0" fontId="2" fillId="0" borderId="28" xfId="0" applyFont="1" applyFill="1" applyBorder="1"/>
    <xf numFmtId="0" fontId="2" fillId="0" borderId="39" xfId="0" applyFont="1" applyFill="1" applyBorder="1"/>
    <xf numFmtId="0" fontId="2" fillId="0" borderId="41" xfId="0" applyFont="1" applyFill="1" applyBorder="1"/>
    <xf numFmtId="168" fontId="2" fillId="0" borderId="41" xfId="0" applyNumberFormat="1" applyFont="1" applyFill="1" applyBorder="1"/>
    <xf numFmtId="0" fontId="9" fillId="0" borderId="41" xfId="0" applyFont="1" applyFill="1" applyBorder="1"/>
    <xf numFmtId="0" fontId="2" fillId="0" borderId="41" xfId="0" applyFont="1" applyBorder="1"/>
    <xf numFmtId="14" fontId="2" fillId="0" borderId="41" xfId="0" applyNumberFormat="1" applyFont="1" applyFill="1" applyBorder="1"/>
    <xf numFmtId="14" fontId="2" fillId="0" borderId="4" xfId="0" applyNumberFormat="1" applyFont="1" applyFill="1" applyBorder="1"/>
    <xf numFmtId="167" fontId="0" fillId="0" borderId="3" xfId="0" applyNumberFormat="1" applyFill="1" applyBorder="1" applyAlignment="1">
      <alignment vertical="center"/>
    </xf>
    <xf numFmtId="169" fontId="1" fillId="8" borderId="40" xfId="1" applyNumberFormat="1" applyFont="1" applyFill="1" applyBorder="1" applyAlignment="1">
      <alignment vertical="center"/>
    </xf>
    <xf numFmtId="169" fontId="1" fillId="8" borderId="42" xfId="1" applyNumberFormat="1" applyFont="1" applyFill="1" applyBorder="1" applyAlignment="1">
      <alignment vertical="center"/>
    </xf>
    <xf numFmtId="170" fontId="1" fillId="8" borderId="40" xfId="1" applyNumberFormat="1" applyFont="1" applyFill="1" applyBorder="1" applyAlignment="1">
      <alignment vertical="center"/>
    </xf>
    <xf numFmtId="167" fontId="2" fillId="0" borderId="0" xfId="0" applyNumberFormat="1" applyFont="1" applyFill="1" applyBorder="1" applyAlignment="1">
      <alignment vertical="center"/>
    </xf>
    <xf numFmtId="169" fontId="2" fillId="0" borderId="0" xfId="1" applyNumberFormat="1" applyFont="1" applyFill="1" applyBorder="1" applyAlignment="1">
      <alignment vertical="center"/>
    </xf>
    <xf numFmtId="170" fontId="2" fillId="0" borderId="0" xfId="1" applyNumberFormat="1" applyFont="1" applyFill="1" applyBorder="1" applyAlignment="1">
      <alignment vertical="center"/>
    </xf>
    <xf numFmtId="167" fontId="2" fillId="0" borderId="5" xfId="0" applyNumberFormat="1" applyFont="1" applyFill="1" applyBorder="1" applyAlignment="1">
      <alignment vertical="center"/>
    </xf>
    <xf numFmtId="169" fontId="2" fillId="0" borderId="5" xfId="1" applyNumberFormat="1" applyFont="1" applyFill="1" applyBorder="1" applyAlignment="1">
      <alignment vertical="center"/>
    </xf>
    <xf numFmtId="170" fontId="2" fillId="0" borderId="5" xfId="1" applyNumberFormat="1" applyFont="1" applyFill="1" applyBorder="1" applyAlignment="1">
      <alignment vertical="center"/>
    </xf>
    <xf numFmtId="0" fontId="2" fillId="0" borderId="6" xfId="0" applyFont="1" applyBorder="1"/>
    <xf numFmtId="0" fontId="7" fillId="10" borderId="7" xfId="0" applyFont="1" applyFill="1" applyBorder="1"/>
    <xf numFmtId="0" fontId="2" fillId="10" borderId="8" xfId="0" applyFont="1" applyFill="1" applyBorder="1"/>
    <xf numFmtId="0" fontId="2" fillId="10" borderId="9" xfId="0" applyFont="1" applyFill="1" applyBorder="1"/>
    <xf numFmtId="169" fontId="1" fillId="0" borderId="13" xfId="1" applyNumberFormat="1" applyFont="1" applyFill="1" applyBorder="1" applyAlignment="1">
      <alignment vertical="center"/>
    </xf>
    <xf numFmtId="169" fontId="1" fillId="0" borderId="15" xfId="1" applyNumberFormat="1" applyFont="1" applyFill="1" applyBorder="1" applyAlignment="1">
      <alignment vertical="center"/>
    </xf>
    <xf numFmtId="170" fontId="1" fillId="0" borderId="13" xfId="1" applyNumberFormat="1" applyFont="1" applyFill="1" applyBorder="1" applyAlignment="1">
      <alignment vertical="center"/>
    </xf>
    <xf numFmtId="0" fontId="4" fillId="0" borderId="0" xfId="0" applyNumberFormat="1" applyFont="1" applyFill="1" applyBorder="1" applyAlignment="1">
      <alignment vertical="center"/>
    </xf>
    <xf numFmtId="0" fontId="18" fillId="5" borderId="0" xfId="0" applyFont="1" applyFill="1" applyAlignment="1">
      <alignment horizontal="center" vertical="center"/>
    </xf>
    <xf numFmtId="0" fontId="9" fillId="5" borderId="0" xfId="0" applyFont="1" applyFill="1" applyBorder="1" applyAlignment="1">
      <alignment horizontal="center"/>
    </xf>
    <xf numFmtId="0" fontId="0" fillId="12" borderId="0" xfId="0" applyFill="1" applyAlignment="1">
      <alignment vertical="center"/>
    </xf>
    <xf numFmtId="0" fontId="3" fillId="4" borderId="37" xfId="0" applyFont="1" applyFill="1" applyBorder="1" applyAlignment="1">
      <alignment horizontal="center" vertical="center" wrapText="1"/>
    </xf>
    <xf numFmtId="0" fontId="1" fillId="4" borderId="43" xfId="0" applyFont="1" applyFill="1" applyBorder="1" applyAlignment="1">
      <alignment horizontal="center" vertical="center"/>
    </xf>
    <xf numFmtId="170" fontId="1" fillId="0" borderId="43" xfId="1" applyNumberFormat="1" applyFont="1" applyFill="1" applyBorder="1" applyAlignment="1">
      <alignment vertical="center"/>
    </xf>
    <xf numFmtId="0" fontId="3" fillId="9" borderId="10" xfId="0" applyFont="1" applyFill="1" applyBorder="1" applyAlignment="1">
      <alignment horizontal="center" vertical="center"/>
    </xf>
    <xf numFmtId="0" fontId="1" fillId="9" borderId="13" xfId="0" applyFont="1" applyFill="1" applyBorder="1" applyAlignment="1">
      <alignment horizontal="center" vertical="center"/>
    </xf>
    <xf numFmtId="0" fontId="1" fillId="9" borderId="1" xfId="0" applyFont="1" applyFill="1" applyBorder="1" applyAlignment="1">
      <alignment horizontal="center" vertical="center"/>
    </xf>
    <xf numFmtId="43" fontId="0" fillId="9" borderId="1" xfId="1" applyFont="1" applyFill="1" applyBorder="1" applyAlignment="1">
      <alignment vertical="center"/>
    </xf>
    <xf numFmtId="44" fontId="0" fillId="9" borderId="1" xfId="2" applyFont="1" applyFill="1" applyBorder="1" applyAlignment="1">
      <alignment vertical="center"/>
    </xf>
    <xf numFmtId="44" fontId="1" fillId="9" borderId="1" xfId="2" applyFont="1" applyFill="1" applyBorder="1" applyAlignment="1">
      <alignment vertical="center"/>
    </xf>
    <xf numFmtId="44" fontId="0" fillId="9" borderId="14" xfId="2" applyFont="1" applyFill="1" applyBorder="1" applyAlignment="1">
      <alignment vertical="center"/>
    </xf>
    <xf numFmtId="170" fontId="1" fillId="9" borderId="43" xfId="1" applyNumberFormat="1" applyFont="1" applyFill="1" applyBorder="1" applyAlignment="1">
      <alignment vertical="center"/>
    </xf>
    <xf numFmtId="1" fontId="0" fillId="9" borderId="1" xfId="0" applyNumberFormat="1" applyFill="1" applyBorder="1" applyAlignment="1">
      <alignment horizontal="center" vertical="center"/>
    </xf>
    <xf numFmtId="0" fontId="3"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44" fontId="0" fillId="9" borderId="19" xfId="0" applyNumberFormat="1" applyFill="1" applyBorder="1" applyAlignment="1">
      <alignment vertical="center"/>
    </xf>
    <xf numFmtId="172" fontId="1" fillId="0" borderId="19" xfId="1" applyNumberFormat="1" applyFont="1" applyFill="1" applyBorder="1" applyAlignment="1">
      <alignment horizontal="center" vertical="center"/>
    </xf>
    <xf numFmtId="172" fontId="1" fillId="0" borderId="20" xfId="1" applyNumberFormat="1" applyFont="1" applyFill="1" applyBorder="1" applyAlignment="1">
      <alignment horizontal="center" vertical="center"/>
    </xf>
    <xf numFmtId="0" fontId="0" fillId="2" borderId="47" xfId="0" applyFill="1" applyBorder="1" applyAlignment="1">
      <alignment vertical="center"/>
    </xf>
    <xf numFmtId="172" fontId="1" fillId="0" borderId="0" xfId="1" applyNumberFormat="1" applyFont="1" applyFill="1" applyBorder="1" applyAlignment="1">
      <alignment horizontal="center" vertical="center"/>
    </xf>
    <xf numFmtId="1" fontId="1" fillId="9" borderId="1" xfId="0" applyNumberFormat="1" applyFont="1" applyFill="1" applyBorder="1" applyAlignment="1">
      <alignment horizontal="center" vertical="center"/>
    </xf>
    <xf numFmtId="0" fontId="0" fillId="0" borderId="46" xfId="0" applyBorder="1" applyAlignment="1">
      <alignment horizontal="center" vertical="center"/>
    </xf>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1" fontId="0" fillId="0" borderId="0" xfId="0" applyNumberFormat="1" applyFill="1" applyBorder="1" applyAlignment="1">
      <alignment vertical="center"/>
    </xf>
    <xf numFmtId="1" fontId="0" fillId="13" borderId="1" xfId="0" applyNumberFormat="1" applyFill="1" applyBorder="1" applyAlignment="1">
      <alignment horizontal="center" vertical="center"/>
    </xf>
    <xf numFmtId="1" fontId="0" fillId="13" borderId="14" xfId="0" applyNumberFormat="1" applyFill="1" applyBorder="1" applyAlignment="1">
      <alignment horizontal="center" vertical="center"/>
    </xf>
    <xf numFmtId="0" fontId="3" fillId="4" borderId="44" xfId="0" applyFont="1" applyFill="1" applyBorder="1" applyAlignment="1">
      <alignment horizontal="center" vertical="center" wrapText="1"/>
    </xf>
    <xf numFmtId="167" fontId="0" fillId="0" borderId="36" xfId="0" applyNumberFormat="1" applyFill="1" applyBorder="1" applyAlignment="1">
      <alignment horizontal="center" vertical="center"/>
    </xf>
    <xf numFmtId="167" fontId="0" fillId="0" borderId="48" xfId="0" applyNumberFormat="1" applyFill="1" applyBorder="1" applyAlignment="1">
      <alignment horizontal="center" vertical="center"/>
    </xf>
    <xf numFmtId="167" fontId="0" fillId="0" borderId="34" xfId="0" applyNumberFormat="1" applyFill="1" applyBorder="1" applyAlignment="1">
      <alignment horizontal="center" vertical="center"/>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1" fontId="0" fillId="13" borderId="17" xfId="0" applyNumberFormat="1" applyFill="1" applyBorder="1" applyAlignment="1">
      <alignment horizontal="center" vertical="center"/>
    </xf>
    <xf numFmtId="1" fontId="0" fillId="13" borderId="13" xfId="0" applyNumberFormat="1" applyFill="1" applyBorder="1" applyAlignment="1">
      <alignment horizontal="center" vertical="center"/>
    </xf>
    <xf numFmtId="172" fontId="1" fillId="13" borderId="19" xfId="1" applyNumberFormat="1" applyFont="1" applyFill="1" applyBorder="1" applyAlignment="1">
      <alignment horizontal="center" vertical="center"/>
    </xf>
    <xf numFmtId="1" fontId="0" fillId="13" borderId="16" xfId="0" applyNumberFormat="1" applyFill="1" applyBorder="1" applyAlignment="1">
      <alignment horizontal="center" vertical="center"/>
    </xf>
    <xf numFmtId="0" fontId="3" fillId="13" borderId="18" xfId="0" applyFont="1" applyFill="1" applyBorder="1" applyAlignment="1">
      <alignment horizontal="center"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44" fontId="0" fillId="0" borderId="0" xfId="0" applyNumberFormat="1"/>
    <xf numFmtId="14" fontId="0" fillId="0" borderId="0" xfId="0" applyNumberFormat="1" applyAlignment="1">
      <alignment horizontal="center"/>
    </xf>
    <xf numFmtId="44" fontId="0" fillId="0" borderId="1" xfId="0" applyNumberFormat="1" applyBorder="1"/>
    <xf numFmtId="0" fontId="0" fillId="0" borderId="1" xfId="0" applyBorder="1"/>
    <xf numFmtId="0" fontId="0" fillId="0" borderId="11" xfId="0" applyBorder="1" applyAlignment="1">
      <alignment horizontal="center"/>
    </xf>
    <xf numFmtId="0" fontId="9" fillId="4" borderId="30" xfId="0" applyFont="1" applyFill="1" applyBorder="1" applyAlignment="1">
      <alignment horizontal="center" vertical="center" wrapText="1"/>
    </xf>
    <xf numFmtId="14" fontId="0" fillId="0" borderId="13" xfId="0" applyNumberFormat="1" applyBorder="1" applyAlignment="1">
      <alignment horizontal="center"/>
    </xf>
    <xf numFmtId="44" fontId="0" fillId="0" borderId="14" xfId="0" applyNumberFormat="1" applyBorder="1"/>
    <xf numFmtId="0" fontId="0" fillId="0" borderId="14" xfId="0" applyBorder="1"/>
    <xf numFmtId="14" fontId="0" fillId="0" borderId="15" xfId="0" applyNumberFormat="1" applyBorder="1" applyAlignment="1">
      <alignment horizontal="center"/>
    </xf>
    <xf numFmtId="44" fontId="0" fillId="0" borderId="16" xfId="0" applyNumberFormat="1" applyBorder="1"/>
    <xf numFmtId="44" fontId="0" fillId="0" borderId="17" xfId="0" applyNumberFormat="1" applyBorder="1"/>
    <xf numFmtId="0" fontId="9" fillId="4" borderId="11" xfId="0" applyFont="1" applyFill="1" applyBorder="1" applyAlignment="1">
      <alignment horizontal="center" vertical="center" wrapText="1"/>
    </xf>
    <xf numFmtId="44" fontId="0" fillId="0" borderId="13" xfId="0" applyNumberFormat="1" applyBorder="1"/>
    <xf numFmtId="44" fontId="0" fillId="0" borderId="15" xfId="0" applyNumberFormat="1" applyBorder="1"/>
    <xf numFmtId="0" fontId="0" fillId="0" borderId="16" xfId="0" applyBorder="1"/>
    <xf numFmtId="0" fontId="0" fillId="0" borderId="17" xfId="0" applyBorder="1"/>
    <xf numFmtId="0" fontId="0" fillId="0" borderId="11" xfId="0" applyBorder="1"/>
    <xf numFmtId="0" fontId="0" fillId="0" borderId="30" xfId="0" applyBorder="1" applyAlignment="1">
      <alignment horizontal="center" vertical="center"/>
    </xf>
    <xf numFmtId="0" fontId="0" fillId="0" borderId="12" xfId="0" applyBorder="1" applyAlignment="1">
      <alignment horizontal="center" vertical="center"/>
    </xf>
    <xf numFmtId="0" fontId="1" fillId="0" borderId="13" xfId="0" applyFont="1" applyBorder="1"/>
    <xf numFmtId="44" fontId="1" fillId="0" borderId="1" xfId="0" applyNumberFormat="1" applyFont="1" applyBorder="1" applyAlignment="1">
      <alignment vertical="center"/>
    </xf>
    <xf numFmtId="44" fontId="1" fillId="0" borderId="14" xfId="0" applyNumberFormat="1" applyFont="1" applyBorder="1" applyAlignment="1">
      <alignment vertical="center"/>
    </xf>
    <xf numFmtId="0" fontId="3" fillId="4" borderId="15" xfId="0" applyFont="1" applyFill="1" applyBorder="1" applyAlignment="1">
      <alignment vertical="center" wrapText="1"/>
    </xf>
    <xf numFmtId="44" fontId="3" fillId="4" borderId="16" xfId="0" applyNumberFormat="1" applyFont="1" applyFill="1" applyBorder="1" applyAlignment="1">
      <alignment vertical="center"/>
    </xf>
    <xf numFmtId="44" fontId="3" fillId="4" borderId="17" xfId="0" applyNumberFormat="1" applyFont="1" applyFill="1" applyBorder="1" applyAlignment="1">
      <alignment vertical="center"/>
    </xf>
    <xf numFmtId="0" fontId="19" fillId="0" borderId="0" xfId="0" applyFont="1" applyAlignment="1">
      <alignment horizontal="left"/>
    </xf>
    <xf numFmtId="0" fontId="20" fillId="0" borderId="0" xfId="0" applyFont="1"/>
    <xf numFmtId="173" fontId="0" fillId="0" borderId="1" xfId="0" applyNumberFormat="1" applyBorder="1"/>
    <xf numFmtId="174" fontId="1" fillId="0" borderId="1" xfId="0" applyNumberFormat="1" applyFont="1" applyBorder="1" applyAlignment="1">
      <alignment vertical="center"/>
    </xf>
    <xf numFmtId="174" fontId="1" fillId="0" borderId="14" xfId="0" applyNumberFormat="1" applyFont="1" applyBorder="1" applyAlignment="1">
      <alignment vertical="center"/>
    </xf>
    <xf numFmtId="174" fontId="0" fillId="0" borderId="1" xfId="0" applyNumberFormat="1" applyFill="1" applyBorder="1"/>
    <xf numFmtId="174" fontId="0" fillId="0" borderId="14" xfId="0" applyNumberFormat="1" applyFill="1" applyBorder="1"/>
    <xf numFmtId="44" fontId="0" fillId="0" borderId="1" xfId="0" applyNumberFormat="1" applyFill="1" applyBorder="1"/>
    <xf numFmtId="44" fontId="0" fillId="0" borderId="14" xfId="0" applyNumberFormat="1" applyFill="1" applyBorder="1"/>
    <xf numFmtId="0" fontId="3" fillId="4" borderId="40" xfId="0" applyFont="1" applyFill="1" applyBorder="1" applyAlignment="1">
      <alignment vertical="center" wrapText="1"/>
    </xf>
    <xf numFmtId="44" fontId="3" fillId="4" borderId="42" xfId="0" applyNumberFormat="1" applyFont="1" applyFill="1" applyBorder="1" applyAlignment="1">
      <alignment vertical="center"/>
    </xf>
    <xf numFmtId="44" fontId="3" fillId="4" borderId="49" xfId="0" applyNumberFormat="1" applyFont="1" applyFill="1" applyBorder="1" applyAlignment="1">
      <alignment vertical="center"/>
    </xf>
    <xf numFmtId="0" fontId="1" fillId="0" borderId="13" xfId="0" applyFont="1" applyFill="1" applyBorder="1" applyAlignment="1">
      <alignment wrapText="1"/>
    </xf>
    <xf numFmtId="0" fontId="1" fillId="0" borderId="46" xfId="0" applyFont="1" applyBorder="1"/>
    <xf numFmtId="174" fontId="1" fillId="0" borderId="47" xfId="0" applyNumberFormat="1" applyFont="1" applyBorder="1" applyAlignment="1">
      <alignment vertical="center"/>
    </xf>
    <xf numFmtId="174" fontId="1" fillId="0" borderId="50" xfId="0" applyNumberFormat="1" applyFont="1" applyBorder="1" applyAlignment="1">
      <alignment vertical="center"/>
    </xf>
    <xf numFmtId="0" fontId="21" fillId="0" borderId="0" xfId="0" applyFont="1"/>
    <xf numFmtId="174" fontId="0" fillId="0" borderId="1" xfId="0" applyNumberFormat="1" applyFill="1" applyBorder="1" applyAlignment="1">
      <alignment horizontal="center" vertical="center"/>
    </xf>
    <xf numFmtId="44" fontId="0" fillId="0" borderId="1" xfId="2" applyFont="1" applyFill="1" applyBorder="1" applyAlignment="1">
      <alignment vertical="center"/>
    </xf>
    <xf numFmtId="43" fontId="1" fillId="0" borderId="1" xfId="1" applyFont="1" applyFill="1" applyBorder="1" applyAlignment="1">
      <alignment vertical="center"/>
    </xf>
    <xf numFmtId="44" fontId="0" fillId="0" borderId="19" xfId="0" applyNumberFormat="1" applyFill="1" applyBorder="1" applyAlignment="1">
      <alignment vertical="center"/>
    </xf>
    <xf numFmtId="166" fontId="3" fillId="14" borderId="48" xfId="0" applyNumberFormat="1" applyFont="1" applyFill="1" applyBorder="1" applyAlignment="1">
      <alignment vertical="center"/>
    </xf>
    <xf numFmtId="0" fontId="10" fillId="6"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175" fontId="0" fillId="0" borderId="0" xfId="2" applyNumberFormat="1" applyFont="1"/>
    <xf numFmtId="175" fontId="0" fillId="0" borderId="1" xfId="2" applyNumberFormat="1" applyFont="1" applyBorder="1"/>
    <xf numFmtId="0" fontId="3" fillId="0" borderId="0" xfId="0" applyFont="1"/>
    <xf numFmtId="0" fontId="3" fillId="9" borderId="1" xfId="0" applyFont="1" applyFill="1" applyBorder="1" applyAlignment="1">
      <alignment horizontal="left" vertical="center" indent="1"/>
    </xf>
    <xf numFmtId="0" fontId="3" fillId="11" borderId="1" xfId="0" applyFont="1" applyFill="1" applyBorder="1" applyAlignment="1">
      <alignment horizontal="left" vertical="center" indent="1"/>
    </xf>
    <xf numFmtId="175" fontId="0" fillId="0" borderId="1" xfId="0" applyNumberFormat="1" applyFill="1" applyBorder="1" applyAlignment="1">
      <alignment horizontal="center" vertical="center"/>
    </xf>
    <xf numFmtId="175" fontId="0" fillId="9" borderId="1" xfId="0" applyNumberFormat="1" applyFill="1" applyBorder="1" applyAlignment="1">
      <alignment horizontal="center" vertical="center"/>
    </xf>
    <xf numFmtId="44" fontId="3" fillId="11" borderId="1" xfId="2" applyFont="1" applyFill="1" applyBorder="1" applyAlignment="1">
      <alignment horizontal="center" vertical="center"/>
    </xf>
    <xf numFmtId="44" fontId="3" fillId="16" borderId="1" xfId="2" applyFont="1" applyFill="1" applyBorder="1" applyAlignment="1">
      <alignment horizontal="center" vertical="center"/>
    </xf>
    <xf numFmtId="175" fontId="0" fillId="0" borderId="1" xfId="2" applyNumberFormat="1" applyFont="1" applyFill="1" applyBorder="1"/>
    <xf numFmtId="175" fontId="0" fillId="15" borderId="1" xfId="2" applyNumberFormat="1" applyFont="1" applyFill="1" applyBorder="1"/>
    <xf numFmtId="175" fontId="22" fillId="6" borderId="1" xfId="2" applyNumberFormat="1" applyFont="1" applyFill="1" applyBorder="1"/>
    <xf numFmtId="0" fontId="10" fillId="3" borderId="48" xfId="0" applyFont="1" applyFill="1" applyBorder="1" applyAlignment="1">
      <alignment vertical="center"/>
    </xf>
    <xf numFmtId="169" fontId="2" fillId="8" borderId="1" xfId="1" applyNumberFormat="1" applyFont="1" applyFill="1" applyBorder="1" applyAlignment="1">
      <alignment vertical="center"/>
    </xf>
    <xf numFmtId="169" fontId="2" fillId="8" borderId="1" xfId="1" applyNumberFormat="1" applyFont="1" applyFill="1" applyBorder="1" applyAlignment="1">
      <alignment horizontal="left" vertical="center"/>
    </xf>
    <xf numFmtId="170" fontId="2" fillId="8" borderId="1" xfId="1" applyNumberFormat="1" applyFont="1" applyFill="1" applyBorder="1" applyAlignment="1">
      <alignment vertical="center"/>
    </xf>
    <xf numFmtId="1" fontId="0" fillId="13" borderId="13" xfId="0" applyNumberFormat="1" applyFill="1" applyBorder="1" applyAlignment="1">
      <alignment horizontal="center" vertical="center"/>
    </xf>
    <xf numFmtId="0" fontId="13" fillId="0" borderId="38" xfId="0" applyFont="1" applyBorder="1" applyAlignment="1">
      <alignment horizontal="left" wrapText="1"/>
    </xf>
    <xf numFmtId="0" fontId="13" fillId="0" borderId="39" xfId="0" applyFont="1" applyBorder="1" applyAlignment="1">
      <alignment horizontal="left" wrapText="1"/>
    </xf>
    <xf numFmtId="0" fontId="13" fillId="0" borderId="36" xfId="0" applyFont="1" applyBorder="1" applyAlignment="1">
      <alignment horizontal="left" wrapText="1"/>
    </xf>
    <xf numFmtId="0" fontId="13" fillId="0" borderId="37" xfId="0" applyFont="1" applyBorder="1" applyAlignment="1">
      <alignment horizontal="left" wrapText="1"/>
    </xf>
    <xf numFmtId="0" fontId="13" fillId="0" borderId="36" xfId="0" applyFont="1" applyBorder="1" applyAlignment="1">
      <alignment horizontal="left" vertical="top" wrapText="1"/>
    </xf>
    <xf numFmtId="0" fontId="13" fillId="0" borderId="37" xfId="0" applyFont="1" applyBorder="1" applyAlignment="1">
      <alignment horizontal="left" vertical="top" wrapText="1"/>
    </xf>
    <xf numFmtId="0" fontId="16" fillId="3" borderId="1"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45"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12"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9" fillId="4" borderId="44"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3" fillId="0" borderId="39" xfId="0" applyFont="1" applyFill="1" applyBorder="1" applyAlignment="1">
      <alignment horizontal="center" vertical="center" wrapText="1"/>
    </xf>
    <xf numFmtId="175" fontId="0" fillId="0" borderId="39" xfId="0" applyNumberFormat="1" applyFill="1" applyBorder="1" applyAlignment="1">
      <alignment horizontal="center" vertical="center"/>
    </xf>
    <xf numFmtId="166" fontId="0" fillId="0" borderId="39" xfId="0" applyNumberFormat="1" applyFill="1" applyBorder="1" applyAlignment="1">
      <alignment vertical="center"/>
    </xf>
  </cellXfs>
  <cellStyles count="5">
    <cellStyle name="Comma" xfId="1" builtinId="3"/>
    <cellStyle name="Currency" xfId="2" builtinId="4"/>
    <cellStyle name="Normal" xfId="0" builtinId="0"/>
    <cellStyle name="Normal 2" xfId="4"/>
    <cellStyle name="Percent" xfId="3" builtinId="5"/>
  </cellStyles>
  <dxfs count="6">
    <dxf>
      <numFmt numFmtId="168" formatCode="[$£-809]#,##0.00"/>
    </dxf>
    <dxf>
      <numFmt numFmtId="168" formatCode="[$£-809]#,##0.00"/>
    </dxf>
    <dxf>
      <numFmt numFmtId="168" formatCode="[$£-809]#,##0.00"/>
    </dxf>
    <dxf>
      <numFmt numFmtId="168" formatCode="[$£-809]#,##0.00"/>
    </dxf>
    <dxf>
      <numFmt numFmtId="168" formatCode="[$£-809]#,##0.00"/>
    </dxf>
    <dxf>
      <numFmt numFmtId="168" formatCode="[$£-809]#,##0.0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hartsheet" Target="chartsheets/sheet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IE" sz="1200" b="0" i="0" baseline="0">
                <a:effectLst/>
              </a:rPr>
              <a:t>Comparison - New vs Standard Participant  Required Credit Cover </a:t>
            </a:r>
            <a:endParaRPr lang="en-IE" sz="1200">
              <a:effectLst/>
            </a:endParaRPr>
          </a:p>
        </c:rich>
      </c:tx>
      <c:layout>
        <c:manualLayout>
          <c:xMode val="edge"/>
          <c:yMode val="edge"/>
          <c:x val="0.22099393031162326"/>
          <c:y val="2.7219430485762145E-2"/>
        </c:manualLayout>
      </c:layout>
      <c:overlay val="1"/>
    </c:title>
    <c:autoTitleDeleted val="0"/>
    <c:plotArea>
      <c:layout>
        <c:manualLayout>
          <c:layoutTarget val="inner"/>
          <c:xMode val="edge"/>
          <c:yMode val="edge"/>
          <c:x val="6.4518483589879397E-2"/>
          <c:y val="8.1257996016829551E-2"/>
          <c:w val="0.70176901595257946"/>
          <c:h val="0.77467422413906806"/>
        </c:manualLayout>
      </c:layout>
      <c:lineChart>
        <c:grouping val="standard"/>
        <c:varyColors val="0"/>
        <c:ser>
          <c:idx val="1"/>
          <c:order val="0"/>
          <c:tx>
            <c:strRef>
              <c:f>'8. Summary Results'!$B$7</c:f>
              <c:strCache>
                <c:ptCount val="1"/>
                <c:pt idx="0">
                  <c:v>STD Estimated Credit Cover Requirement</c:v>
                </c:pt>
              </c:strCache>
            </c:strRef>
          </c:tx>
          <c:spPr>
            <a:ln w="38100">
              <a:solidFill>
                <a:schemeClr val="accent2"/>
              </a:solidFill>
              <a:prstDash val="solid"/>
            </a:ln>
          </c:spPr>
          <c:marker>
            <c:symbol val="none"/>
          </c:marker>
          <c:cat>
            <c:numRef>
              <c:f>'8. Summary Results'!$A$8:$A$113</c:f>
              <c:numCache>
                <c:formatCode>ddd\ dd/mm/yy</c:formatCode>
                <c:ptCount val="106"/>
                <c:pt idx="0">
                  <c:v>43374</c:v>
                </c:pt>
                <c:pt idx="1">
                  <c:v>43375</c:v>
                </c:pt>
                <c:pt idx="2">
                  <c:v>43376</c:v>
                </c:pt>
                <c:pt idx="3">
                  <c:v>43377</c:v>
                </c:pt>
                <c:pt idx="4">
                  <c:v>43378</c:v>
                </c:pt>
                <c:pt idx="5">
                  <c:v>43379</c:v>
                </c:pt>
                <c:pt idx="6">
                  <c:v>43380</c:v>
                </c:pt>
                <c:pt idx="7">
                  <c:v>43381</c:v>
                </c:pt>
                <c:pt idx="8">
                  <c:v>43382</c:v>
                </c:pt>
                <c:pt idx="9">
                  <c:v>43383</c:v>
                </c:pt>
                <c:pt idx="10">
                  <c:v>43384</c:v>
                </c:pt>
                <c:pt idx="11">
                  <c:v>43385</c:v>
                </c:pt>
                <c:pt idx="12">
                  <c:v>43386</c:v>
                </c:pt>
                <c:pt idx="13">
                  <c:v>43387</c:v>
                </c:pt>
                <c:pt idx="14">
                  <c:v>43388</c:v>
                </c:pt>
                <c:pt idx="15">
                  <c:v>43389</c:v>
                </c:pt>
                <c:pt idx="16">
                  <c:v>43390</c:v>
                </c:pt>
                <c:pt idx="17">
                  <c:v>43391</c:v>
                </c:pt>
                <c:pt idx="18">
                  <c:v>43392</c:v>
                </c:pt>
                <c:pt idx="19">
                  <c:v>43393</c:v>
                </c:pt>
                <c:pt idx="20">
                  <c:v>43394</c:v>
                </c:pt>
                <c:pt idx="21">
                  <c:v>43395</c:v>
                </c:pt>
                <c:pt idx="22">
                  <c:v>43396</c:v>
                </c:pt>
                <c:pt idx="23">
                  <c:v>43397</c:v>
                </c:pt>
                <c:pt idx="24">
                  <c:v>43398</c:v>
                </c:pt>
                <c:pt idx="25">
                  <c:v>43399</c:v>
                </c:pt>
                <c:pt idx="26">
                  <c:v>43400</c:v>
                </c:pt>
                <c:pt idx="27">
                  <c:v>43401</c:v>
                </c:pt>
                <c:pt idx="28">
                  <c:v>43402</c:v>
                </c:pt>
                <c:pt idx="29">
                  <c:v>43403</c:v>
                </c:pt>
                <c:pt idx="30">
                  <c:v>43404</c:v>
                </c:pt>
                <c:pt idx="31">
                  <c:v>43405</c:v>
                </c:pt>
                <c:pt idx="32">
                  <c:v>43406</c:v>
                </c:pt>
                <c:pt idx="33">
                  <c:v>43407</c:v>
                </c:pt>
                <c:pt idx="34">
                  <c:v>43408</c:v>
                </c:pt>
                <c:pt idx="35">
                  <c:v>43409</c:v>
                </c:pt>
                <c:pt idx="36">
                  <c:v>43410</c:v>
                </c:pt>
                <c:pt idx="37">
                  <c:v>43411</c:v>
                </c:pt>
                <c:pt idx="38">
                  <c:v>43412</c:v>
                </c:pt>
                <c:pt idx="39">
                  <c:v>43413</c:v>
                </c:pt>
                <c:pt idx="40">
                  <c:v>43414</c:v>
                </c:pt>
                <c:pt idx="41">
                  <c:v>43415</c:v>
                </c:pt>
                <c:pt idx="42">
                  <c:v>43416</c:v>
                </c:pt>
                <c:pt idx="43">
                  <c:v>43417</c:v>
                </c:pt>
                <c:pt idx="44">
                  <c:v>43418</c:v>
                </c:pt>
                <c:pt idx="45">
                  <c:v>43419</c:v>
                </c:pt>
                <c:pt idx="46">
                  <c:v>43420</c:v>
                </c:pt>
                <c:pt idx="47">
                  <c:v>43421</c:v>
                </c:pt>
                <c:pt idx="48">
                  <c:v>43422</c:v>
                </c:pt>
                <c:pt idx="49">
                  <c:v>43423</c:v>
                </c:pt>
                <c:pt idx="50">
                  <c:v>43424</c:v>
                </c:pt>
                <c:pt idx="51">
                  <c:v>43425</c:v>
                </c:pt>
                <c:pt idx="52">
                  <c:v>43426</c:v>
                </c:pt>
                <c:pt idx="53">
                  <c:v>43427</c:v>
                </c:pt>
                <c:pt idx="54">
                  <c:v>43428</c:v>
                </c:pt>
                <c:pt idx="55">
                  <c:v>43429</c:v>
                </c:pt>
                <c:pt idx="56">
                  <c:v>43430</c:v>
                </c:pt>
                <c:pt idx="57">
                  <c:v>43431</c:v>
                </c:pt>
                <c:pt idx="58">
                  <c:v>43432</c:v>
                </c:pt>
                <c:pt idx="59">
                  <c:v>43433</c:v>
                </c:pt>
                <c:pt idx="60">
                  <c:v>43434</c:v>
                </c:pt>
                <c:pt idx="61">
                  <c:v>43435</c:v>
                </c:pt>
                <c:pt idx="62">
                  <c:v>43436</c:v>
                </c:pt>
                <c:pt idx="63">
                  <c:v>43437</c:v>
                </c:pt>
                <c:pt idx="64">
                  <c:v>43438</c:v>
                </c:pt>
                <c:pt idx="65">
                  <c:v>43439</c:v>
                </c:pt>
                <c:pt idx="66">
                  <c:v>43440</c:v>
                </c:pt>
                <c:pt idx="67">
                  <c:v>43441</c:v>
                </c:pt>
                <c:pt idx="68">
                  <c:v>43442</c:v>
                </c:pt>
                <c:pt idx="69">
                  <c:v>43443</c:v>
                </c:pt>
                <c:pt idx="70">
                  <c:v>43444</c:v>
                </c:pt>
                <c:pt idx="71">
                  <c:v>43445</c:v>
                </c:pt>
                <c:pt idx="72">
                  <c:v>43446</c:v>
                </c:pt>
                <c:pt idx="73">
                  <c:v>43447</c:v>
                </c:pt>
                <c:pt idx="74">
                  <c:v>43448</c:v>
                </c:pt>
                <c:pt idx="75">
                  <c:v>43449</c:v>
                </c:pt>
                <c:pt idx="76">
                  <c:v>43450</c:v>
                </c:pt>
                <c:pt idx="77">
                  <c:v>43451</c:v>
                </c:pt>
                <c:pt idx="78">
                  <c:v>43452</c:v>
                </c:pt>
                <c:pt idx="79">
                  <c:v>43453</c:v>
                </c:pt>
                <c:pt idx="80">
                  <c:v>43454</c:v>
                </c:pt>
                <c:pt idx="81">
                  <c:v>43455</c:v>
                </c:pt>
                <c:pt idx="82">
                  <c:v>43456</c:v>
                </c:pt>
                <c:pt idx="83">
                  <c:v>43457</c:v>
                </c:pt>
                <c:pt idx="84">
                  <c:v>43458</c:v>
                </c:pt>
                <c:pt idx="85">
                  <c:v>43459</c:v>
                </c:pt>
                <c:pt idx="86">
                  <c:v>43460</c:v>
                </c:pt>
                <c:pt idx="87">
                  <c:v>43461</c:v>
                </c:pt>
                <c:pt idx="88">
                  <c:v>43462</c:v>
                </c:pt>
                <c:pt idx="89">
                  <c:v>43463</c:v>
                </c:pt>
                <c:pt idx="90">
                  <c:v>43464</c:v>
                </c:pt>
                <c:pt idx="91">
                  <c:v>43465</c:v>
                </c:pt>
                <c:pt idx="92">
                  <c:v>43466</c:v>
                </c:pt>
                <c:pt idx="93">
                  <c:v>43467</c:v>
                </c:pt>
                <c:pt idx="94">
                  <c:v>43468</c:v>
                </c:pt>
                <c:pt idx="95">
                  <c:v>43469</c:v>
                </c:pt>
                <c:pt idx="96">
                  <c:v>43470</c:v>
                </c:pt>
                <c:pt idx="97">
                  <c:v>43471</c:v>
                </c:pt>
                <c:pt idx="98">
                  <c:v>43472</c:v>
                </c:pt>
                <c:pt idx="99">
                  <c:v>43473</c:v>
                </c:pt>
                <c:pt idx="100">
                  <c:v>43474</c:v>
                </c:pt>
                <c:pt idx="101">
                  <c:v>43475</c:v>
                </c:pt>
                <c:pt idx="102">
                  <c:v>43476</c:v>
                </c:pt>
                <c:pt idx="103">
                  <c:v>43477</c:v>
                </c:pt>
                <c:pt idx="104">
                  <c:v>43478</c:v>
                </c:pt>
                <c:pt idx="105">
                  <c:v>43479</c:v>
                </c:pt>
              </c:numCache>
            </c:numRef>
          </c:cat>
          <c:val>
            <c:numRef>
              <c:f>'8. Summary Results'!$B$8:$B$113</c:f>
              <c:numCache>
                <c:formatCode>_-[$€-1809]* #,##0.00_-;\-[$€-1809]* #,##0.00_-;_-[$€-1809]* "-"??_-;_-@_-</c:formatCode>
                <c:ptCount val="10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numCache>
            </c:numRef>
          </c:val>
          <c:smooth val="0"/>
        </c:ser>
        <c:ser>
          <c:idx val="2"/>
          <c:order val="1"/>
          <c:tx>
            <c:strRef>
              <c:f>'8. Summary Results'!$C$7</c:f>
              <c:strCache>
                <c:ptCount val="1"/>
                <c:pt idx="0">
                  <c:v>New Estimated Credit Cover Requirement</c:v>
                </c:pt>
              </c:strCache>
            </c:strRef>
          </c:tx>
          <c:spPr>
            <a:ln w="38100">
              <a:solidFill>
                <a:schemeClr val="tx2"/>
              </a:solidFill>
              <a:prstDash val="solid"/>
            </a:ln>
          </c:spPr>
          <c:marker>
            <c:symbol val="none"/>
          </c:marker>
          <c:cat>
            <c:numRef>
              <c:f>'8. Summary Results'!$A$8:$A$113</c:f>
              <c:numCache>
                <c:formatCode>ddd\ dd/mm/yy</c:formatCode>
                <c:ptCount val="106"/>
                <c:pt idx="0">
                  <c:v>43374</c:v>
                </c:pt>
                <c:pt idx="1">
                  <c:v>43375</c:v>
                </c:pt>
                <c:pt idx="2">
                  <c:v>43376</c:v>
                </c:pt>
                <c:pt idx="3">
                  <c:v>43377</c:v>
                </c:pt>
                <c:pt idx="4">
                  <c:v>43378</c:v>
                </c:pt>
                <c:pt idx="5">
                  <c:v>43379</c:v>
                </c:pt>
                <c:pt idx="6">
                  <c:v>43380</c:v>
                </c:pt>
                <c:pt idx="7">
                  <c:v>43381</c:v>
                </c:pt>
                <c:pt idx="8">
                  <c:v>43382</c:v>
                </c:pt>
                <c:pt idx="9">
                  <c:v>43383</c:v>
                </c:pt>
                <c:pt idx="10">
                  <c:v>43384</c:v>
                </c:pt>
                <c:pt idx="11">
                  <c:v>43385</c:v>
                </c:pt>
                <c:pt idx="12">
                  <c:v>43386</c:v>
                </c:pt>
                <c:pt idx="13">
                  <c:v>43387</c:v>
                </c:pt>
                <c:pt idx="14">
                  <c:v>43388</c:v>
                </c:pt>
                <c:pt idx="15">
                  <c:v>43389</c:v>
                </c:pt>
                <c:pt idx="16">
                  <c:v>43390</c:v>
                </c:pt>
                <c:pt idx="17">
                  <c:v>43391</c:v>
                </c:pt>
                <c:pt idx="18">
                  <c:v>43392</c:v>
                </c:pt>
                <c:pt idx="19">
                  <c:v>43393</c:v>
                </c:pt>
                <c:pt idx="20">
                  <c:v>43394</c:v>
                </c:pt>
                <c:pt idx="21">
                  <c:v>43395</c:v>
                </c:pt>
                <c:pt idx="22">
                  <c:v>43396</c:v>
                </c:pt>
                <c:pt idx="23">
                  <c:v>43397</c:v>
                </c:pt>
                <c:pt idx="24">
                  <c:v>43398</c:v>
                </c:pt>
                <c:pt idx="25">
                  <c:v>43399</c:v>
                </c:pt>
                <c:pt idx="26">
                  <c:v>43400</c:v>
                </c:pt>
                <c:pt idx="27">
                  <c:v>43401</c:v>
                </c:pt>
                <c:pt idx="28">
                  <c:v>43402</c:v>
                </c:pt>
                <c:pt idx="29">
                  <c:v>43403</c:v>
                </c:pt>
                <c:pt idx="30">
                  <c:v>43404</c:v>
                </c:pt>
                <c:pt idx="31">
                  <c:v>43405</c:v>
                </c:pt>
                <c:pt idx="32">
                  <c:v>43406</c:v>
                </c:pt>
                <c:pt idx="33">
                  <c:v>43407</c:v>
                </c:pt>
                <c:pt idx="34">
                  <c:v>43408</c:v>
                </c:pt>
                <c:pt idx="35">
                  <c:v>43409</c:v>
                </c:pt>
                <c:pt idx="36">
                  <c:v>43410</c:v>
                </c:pt>
                <c:pt idx="37">
                  <c:v>43411</c:v>
                </c:pt>
                <c:pt idx="38">
                  <c:v>43412</c:v>
                </c:pt>
                <c:pt idx="39">
                  <c:v>43413</c:v>
                </c:pt>
                <c:pt idx="40">
                  <c:v>43414</c:v>
                </c:pt>
                <c:pt idx="41">
                  <c:v>43415</c:v>
                </c:pt>
                <c:pt idx="42">
                  <c:v>43416</c:v>
                </c:pt>
                <c:pt idx="43">
                  <c:v>43417</c:v>
                </c:pt>
                <c:pt idx="44">
                  <c:v>43418</c:v>
                </c:pt>
                <c:pt idx="45">
                  <c:v>43419</c:v>
                </c:pt>
                <c:pt idx="46">
                  <c:v>43420</c:v>
                </c:pt>
                <c:pt idx="47">
                  <c:v>43421</c:v>
                </c:pt>
                <c:pt idx="48">
                  <c:v>43422</c:v>
                </c:pt>
                <c:pt idx="49">
                  <c:v>43423</c:v>
                </c:pt>
                <c:pt idx="50">
                  <c:v>43424</c:v>
                </c:pt>
                <c:pt idx="51">
                  <c:v>43425</c:v>
                </c:pt>
                <c:pt idx="52">
                  <c:v>43426</c:v>
                </c:pt>
                <c:pt idx="53">
                  <c:v>43427</c:v>
                </c:pt>
                <c:pt idx="54">
                  <c:v>43428</c:v>
                </c:pt>
                <c:pt idx="55">
                  <c:v>43429</c:v>
                </c:pt>
                <c:pt idx="56">
                  <c:v>43430</c:v>
                </c:pt>
                <c:pt idx="57">
                  <c:v>43431</c:v>
                </c:pt>
                <c:pt idx="58">
                  <c:v>43432</c:v>
                </c:pt>
                <c:pt idx="59">
                  <c:v>43433</c:v>
                </c:pt>
                <c:pt idx="60">
                  <c:v>43434</c:v>
                </c:pt>
                <c:pt idx="61">
                  <c:v>43435</c:v>
                </c:pt>
                <c:pt idx="62">
                  <c:v>43436</c:v>
                </c:pt>
                <c:pt idx="63">
                  <c:v>43437</c:v>
                </c:pt>
                <c:pt idx="64">
                  <c:v>43438</c:v>
                </c:pt>
                <c:pt idx="65">
                  <c:v>43439</c:v>
                </c:pt>
                <c:pt idx="66">
                  <c:v>43440</c:v>
                </c:pt>
                <c:pt idx="67">
                  <c:v>43441</c:v>
                </c:pt>
                <c:pt idx="68">
                  <c:v>43442</c:v>
                </c:pt>
                <c:pt idx="69">
                  <c:v>43443</c:v>
                </c:pt>
                <c:pt idx="70">
                  <c:v>43444</c:v>
                </c:pt>
                <c:pt idx="71">
                  <c:v>43445</c:v>
                </c:pt>
                <c:pt idx="72">
                  <c:v>43446</c:v>
                </c:pt>
                <c:pt idx="73">
                  <c:v>43447</c:v>
                </c:pt>
                <c:pt idx="74">
                  <c:v>43448</c:v>
                </c:pt>
                <c:pt idx="75">
                  <c:v>43449</c:v>
                </c:pt>
                <c:pt idx="76">
                  <c:v>43450</c:v>
                </c:pt>
                <c:pt idx="77">
                  <c:v>43451</c:v>
                </c:pt>
                <c:pt idx="78">
                  <c:v>43452</c:v>
                </c:pt>
                <c:pt idx="79">
                  <c:v>43453</c:v>
                </c:pt>
                <c:pt idx="80">
                  <c:v>43454</c:v>
                </c:pt>
                <c:pt idx="81">
                  <c:v>43455</c:v>
                </c:pt>
                <c:pt idx="82">
                  <c:v>43456</c:v>
                </c:pt>
                <c:pt idx="83">
                  <c:v>43457</c:v>
                </c:pt>
                <c:pt idx="84">
                  <c:v>43458</c:v>
                </c:pt>
                <c:pt idx="85">
                  <c:v>43459</c:v>
                </c:pt>
                <c:pt idx="86">
                  <c:v>43460</c:v>
                </c:pt>
                <c:pt idx="87">
                  <c:v>43461</c:v>
                </c:pt>
                <c:pt idx="88">
                  <c:v>43462</c:v>
                </c:pt>
                <c:pt idx="89">
                  <c:v>43463</c:v>
                </c:pt>
                <c:pt idx="90">
                  <c:v>43464</c:v>
                </c:pt>
                <c:pt idx="91">
                  <c:v>43465</c:v>
                </c:pt>
                <c:pt idx="92">
                  <c:v>43466</c:v>
                </c:pt>
                <c:pt idx="93">
                  <c:v>43467</c:v>
                </c:pt>
                <c:pt idx="94">
                  <c:v>43468</c:v>
                </c:pt>
                <c:pt idx="95">
                  <c:v>43469</c:v>
                </c:pt>
                <c:pt idx="96">
                  <c:v>43470</c:v>
                </c:pt>
                <c:pt idx="97">
                  <c:v>43471</c:v>
                </c:pt>
                <c:pt idx="98">
                  <c:v>43472</c:v>
                </c:pt>
                <c:pt idx="99">
                  <c:v>43473</c:v>
                </c:pt>
                <c:pt idx="100">
                  <c:v>43474</c:v>
                </c:pt>
                <c:pt idx="101">
                  <c:v>43475</c:v>
                </c:pt>
                <c:pt idx="102">
                  <c:v>43476</c:v>
                </c:pt>
                <c:pt idx="103">
                  <c:v>43477</c:v>
                </c:pt>
                <c:pt idx="104">
                  <c:v>43478</c:v>
                </c:pt>
                <c:pt idx="105">
                  <c:v>43479</c:v>
                </c:pt>
              </c:numCache>
            </c:numRef>
          </c:cat>
          <c:val>
            <c:numRef>
              <c:f>'8. Summary Results'!$C$8:$C$113</c:f>
              <c:numCache>
                <c:formatCode>_-[$€-1809]* #,##0.00_-;\-[$€-1809]* #,##0.00_-;_-[$€-1809]* "-"??_-;_-@_-</c:formatCode>
                <c:ptCount val="10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numCache>
            </c:numRef>
          </c:val>
          <c:smooth val="0"/>
        </c:ser>
        <c:dLbls>
          <c:showLegendKey val="0"/>
          <c:showVal val="0"/>
          <c:showCatName val="0"/>
          <c:showSerName val="0"/>
          <c:showPercent val="0"/>
          <c:showBubbleSize val="0"/>
        </c:dLbls>
        <c:marker val="1"/>
        <c:smooth val="0"/>
        <c:axId val="81828096"/>
        <c:axId val="84414464"/>
      </c:lineChart>
      <c:dateAx>
        <c:axId val="81828096"/>
        <c:scaling>
          <c:orientation val="minMax"/>
        </c:scaling>
        <c:delete val="0"/>
        <c:axPos val="b"/>
        <c:numFmt formatCode="dd\/mm\/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84414464"/>
        <c:crosses val="autoZero"/>
        <c:auto val="1"/>
        <c:lblOffset val="100"/>
        <c:baseTimeUnit val="days"/>
        <c:majorUnit val="7"/>
        <c:majorTimeUnit val="days"/>
        <c:minorUnit val="1"/>
        <c:minorTimeUnit val="days"/>
      </c:dateAx>
      <c:valAx>
        <c:axId val="844144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828096"/>
        <c:crosses val="autoZero"/>
        <c:crossBetween val="between"/>
      </c:valAx>
      <c:spPr>
        <a:solidFill>
          <a:srgbClr val="C0C0C0"/>
        </a:solidFill>
        <a:ln w="12700">
          <a:solidFill>
            <a:srgbClr val="808080"/>
          </a:solidFill>
          <a:prstDash val="solid"/>
        </a:ln>
      </c:spPr>
    </c:plotArea>
    <c:legend>
      <c:legendPos val="r"/>
      <c:layout>
        <c:manualLayout>
          <c:xMode val="edge"/>
          <c:yMode val="edge"/>
          <c:x val="0.7961376653657054"/>
          <c:y val="0.44578460218947669"/>
          <c:w val="0.19021985187425205"/>
          <c:h val="0.2182668797004467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codeName="Chart11"/>
  <sheetViews>
    <sheetView zoomScale="85"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7435" cy="60691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54"/>
  <sheetViews>
    <sheetView showGridLines="0" tabSelected="1" zoomScale="80" zoomScaleNormal="80" workbookViewId="0">
      <selection activeCell="B26" sqref="B26"/>
    </sheetView>
  </sheetViews>
  <sheetFormatPr defaultColWidth="0" defaultRowHeight="17.399999999999999" zeroHeight="1" x14ac:dyDescent="0.3"/>
  <cols>
    <col min="1" max="1" width="2.88671875" style="120" customWidth="1"/>
    <col min="2" max="2" width="32.88671875" style="120" customWidth="1"/>
    <col min="3" max="3" width="219.33203125" style="120" customWidth="1"/>
    <col min="4" max="4" width="3.6640625" style="120" customWidth="1"/>
    <col min="5" max="16384" width="9.109375" style="120" hidden="1"/>
  </cols>
  <sheetData>
    <row r="1" spans="2:3" ht="9.75" customHeight="1" x14ac:dyDescent="0.3"/>
    <row r="2" spans="2:3" x14ac:dyDescent="0.3">
      <c r="B2" s="122" t="s">
        <v>80</v>
      </c>
      <c r="C2" s="123"/>
    </row>
    <row r="3" spans="2:3" ht="24.6" customHeight="1" x14ac:dyDescent="0.3">
      <c r="B3" s="275" t="s">
        <v>81</v>
      </c>
      <c r="C3" s="276"/>
    </row>
    <row r="4" spans="2:3" x14ac:dyDescent="0.3"/>
    <row r="5" spans="2:3" x14ac:dyDescent="0.3">
      <c r="B5" s="122" t="s">
        <v>73</v>
      </c>
      <c r="C5" s="124"/>
    </row>
    <row r="6" spans="2:3" ht="18" customHeight="1" x14ac:dyDescent="0.3">
      <c r="B6" s="271" t="s">
        <v>161</v>
      </c>
      <c r="C6" s="272"/>
    </row>
    <row r="7" spans="2:3" x14ac:dyDescent="0.3">
      <c r="B7" s="271"/>
      <c r="C7" s="272"/>
    </row>
    <row r="8" spans="2:3" x14ac:dyDescent="0.3">
      <c r="B8" s="271"/>
      <c r="C8" s="272"/>
    </row>
    <row r="9" spans="2:3" x14ac:dyDescent="0.3">
      <c r="B9" s="271"/>
      <c r="C9" s="272"/>
    </row>
    <row r="10" spans="2:3" x14ac:dyDescent="0.3">
      <c r="B10" s="271"/>
      <c r="C10" s="272"/>
    </row>
    <row r="11" spans="2:3" x14ac:dyDescent="0.3">
      <c r="B11" s="271"/>
      <c r="C11" s="272"/>
    </row>
    <row r="12" spans="2:3" x14ac:dyDescent="0.3">
      <c r="B12" s="271"/>
      <c r="C12" s="272"/>
    </row>
    <row r="13" spans="2:3" x14ac:dyDescent="0.3">
      <c r="B13" s="271"/>
      <c r="C13" s="272"/>
    </row>
    <row r="14" spans="2:3" x14ac:dyDescent="0.3">
      <c r="B14" s="271"/>
      <c r="C14" s="272"/>
    </row>
    <row r="15" spans="2:3" ht="18.75" customHeight="1" x14ac:dyDescent="0.3">
      <c r="B15" s="273"/>
      <c r="C15" s="274"/>
    </row>
    <row r="16" spans="2:3" x14ac:dyDescent="0.3">
      <c r="B16" s="119"/>
      <c r="C16" s="119"/>
    </row>
    <row r="17" spans="2:3" x14ac:dyDescent="0.3">
      <c r="B17" s="122" t="s">
        <v>78</v>
      </c>
      <c r="C17" s="123"/>
    </row>
    <row r="18" spans="2:3" ht="11.25" customHeight="1" x14ac:dyDescent="0.3">
      <c r="B18" s="271" t="s">
        <v>82</v>
      </c>
      <c r="C18" s="272"/>
    </row>
    <row r="19" spans="2:3" x14ac:dyDescent="0.3">
      <c r="B19" s="271"/>
      <c r="C19" s="272"/>
    </row>
    <row r="20" spans="2:3" x14ac:dyDescent="0.3">
      <c r="B20" s="271"/>
      <c r="C20" s="272"/>
    </row>
    <row r="21" spans="2:3" x14ac:dyDescent="0.3">
      <c r="B21" s="271"/>
      <c r="C21" s="272"/>
    </row>
    <row r="22" spans="2:3" x14ac:dyDescent="0.3">
      <c r="B22" s="271"/>
      <c r="C22" s="272"/>
    </row>
    <row r="23" spans="2:3" x14ac:dyDescent="0.3">
      <c r="B23" s="271"/>
      <c r="C23" s="272"/>
    </row>
    <row r="24" spans="2:3" x14ac:dyDescent="0.3">
      <c r="B24" s="271"/>
      <c r="C24" s="272"/>
    </row>
    <row r="25" spans="2:3" x14ac:dyDescent="0.3">
      <c r="B25" s="273"/>
      <c r="C25" s="274"/>
    </row>
    <row r="26" spans="2:3" x14ac:dyDescent="0.3"/>
    <row r="27" spans="2:3" hidden="1" x14ac:dyDescent="0.3"/>
    <row r="28" spans="2:3" hidden="1" x14ac:dyDescent="0.3"/>
    <row r="29" spans="2:3" hidden="1" x14ac:dyDescent="0.3"/>
    <row r="30" spans="2:3" hidden="1" x14ac:dyDescent="0.3"/>
    <row r="31" spans="2:3" hidden="1" x14ac:dyDescent="0.3"/>
    <row r="32" spans="2:3"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sheetData>
  <mergeCells count="3">
    <mergeCell ref="B6:C15"/>
    <mergeCell ref="B18:C25"/>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169"/>
  <sheetViews>
    <sheetView showGridLines="0" zoomScaleNormal="100" workbookViewId="0">
      <selection activeCell="M12" sqref="M12"/>
    </sheetView>
  </sheetViews>
  <sheetFormatPr defaultColWidth="0" defaultRowHeight="10.199999999999999" zeroHeight="1" x14ac:dyDescent="0.2"/>
  <cols>
    <col min="1" max="1" width="2.88671875" style="1" customWidth="1"/>
    <col min="2" max="2" width="40.6640625" style="1" customWidth="1"/>
    <col min="3" max="3" width="15.109375" style="1" customWidth="1"/>
    <col min="4" max="4" width="16.5546875" style="1" bestFit="1" customWidth="1"/>
    <col min="5" max="5" width="12.5546875" style="1" bestFit="1" customWidth="1"/>
    <col min="6" max="8" width="3.6640625" style="1" customWidth="1"/>
    <col min="9" max="9" width="12.5546875" style="1" customWidth="1"/>
    <col min="10" max="10" width="15.33203125" style="1" customWidth="1"/>
    <col min="11" max="11" width="14.6640625" style="1" customWidth="1"/>
    <col min="12" max="12" width="3.6640625" style="1" customWidth="1"/>
    <col min="13" max="13" width="10" style="1" customWidth="1"/>
    <col min="14" max="14" width="13" style="1" customWidth="1"/>
    <col min="15" max="15" width="3.6640625" style="1" customWidth="1"/>
    <col min="16" max="16" width="3.44140625" style="1" customWidth="1"/>
    <col min="17" max="27" width="3.6640625" style="1" hidden="1" customWidth="1"/>
    <col min="28" max="28" width="3.44140625" style="1" hidden="1" customWidth="1"/>
    <col min="29" max="29" width="68.33203125" style="1" hidden="1" customWidth="1"/>
    <col min="30" max="30" width="99.109375" style="1" hidden="1" customWidth="1"/>
    <col min="31" max="16384" width="9.109375" style="1" hidden="1"/>
  </cols>
  <sheetData>
    <row r="1" spans="2:29" s="121" customFormat="1" ht="17.399999999999999" x14ac:dyDescent="0.3">
      <c r="B1" s="125" t="s">
        <v>92</v>
      </c>
    </row>
    <row r="2" spans="2:29" x14ac:dyDescent="0.2"/>
    <row r="3" spans="2:29" x14ac:dyDescent="0.2">
      <c r="B3" s="32" t="s">
        <v>53</v>
      </c>
      <c r="J3" s="32" t="s">
        <v>89</v>
      </c>
    </row>
    <row r="4" spans="2:29" x14ac:dyDescent="0.2">
      <c r="B4" s="30" t="s">
        <v>47</v>
      </c>
      <c r="H4" s="32"/>
      <c r="J4" s="1" t="s">
        <v>90</v>
      </c>
    </row>
    <row r="5" spans="2:29" x14ac:dyDescent="0.2">
      <c r="B5" s="6" t="s">
        <v>54</v>
      </c>
      <c r="J5" s="1" t="s">
        <v>91</v>
      </c>
    </row>
    <row r="6" spans="2:29" ht="10.8" thickBot="1" x14ac:dyDescent="0.25"/>
    <row r="7" spans="2:29" ht="18" thickBot="1" x14ac:dyDescent="0.35">
      <c r="B7" s="42" t="s">
        <v>49</v>
      </c>
      <c r="C7" s="43"/>
      <c r="D7" s="43"/>
      <c r="E7" s="43"/>
      <c r="F7" s="43"/>
      <c r="G7" s="43"/>
      <c r="H7" s="43"/>
      <c r="I7" s="43"/>
      <c r="J7" s="43"/>
      <c r="K7" s="43"/>
      <c r="L7" s="43"/>
      <c r="M7" s="43"/>
      <c r="N7" s="43"/>
      <c r="O7" s="44"/>
      <c r="P7" s="6"/>
      <c r="Q7" s="6"/>
      <c r="R7" s="6"/>
      <c r="S7" s="6"/>
      <c r="T7" s="6"/>
      <c r="U7" s="6"/>
      <c r="V7" s="6"/>
      <c r="W7" s="6"/>
      <c r="X7" s="6"/>
      <c r="Y7" s="6"/>
      <c r="Z7" s="6"/>
      <c r="AA7" s="6"/>
      <c r="AB7" s="9"/>
      <c r="AC7" s="9"/>
    </row>
    <row r="8" spans="2:29" x14ac:dyDescent="0.2">
      <c r="B8" s="4"/>
      <c r="C8" s="17"/>
      <c r="D8" s="17"/>
      <c r="E8" s="6"/>
      <c r="F8" s="6"/>
      <c r="G8" s="132"/>
      <c r="H8" s="6"/>
      <c r="I8" s="6"/>
      <c r="J8" s="277" t="s">
        <v>16</v>
      </c>
      <c r="K8" s="277"/>
      <c r="L8" s="6"/>
      <c r="M8" s="278" t="s">
        <v>87</v>
      </c>
      <c r="N8" s="279"/>
      <c r="O8" s="10"/>
      <c r="P8" s="6"/>
      <c r="Q8" s="6"/>
      <c r="R8" s="6"/>
      <c r="S8" s="6"/>
      <c r="T8" s="6"/>
      <c r="U8" s="6"/>
      <c r="V8" s="6"/>
      <c r="W8" s="6"/>
      <c r="X8" s="6"/>
      <c r="Y8" s="6"/>
      <c r="Z8" s="6"/>
      <c r="AA8" s="6"/>
      <c r="AB8" s="9"/>
      <c r="AC8" s="9"/>
    </row>
    <row r="9" spans="2:29" ht="40.799999999999997" x14ac:dyDescent="0.2">
      <c r="B9" s="4" t="s">
        <v>43</v>
      </c>
      <c r="C9" s="17"/>
      <c r="D9" s="158" t="s">
        <v>164</v>
      </c>
      <c r="E9" s="6"/>
      <c r="F9" s="6"/>
      <c r="G9" s="6"/>
      <c r="H9" s="6"/>
      <c r="I9" s="6"/>
      <c r="J9" s="129" t="s">
        <v>79</v>
      </c>
      <c r="K9" s="129" t="s">
        <v>88</v>
      </c>
      <c r="L9" s="6"/>
      <c r="M9" s="129" t="s">
        <v>115</v>
      </c>
      <c r="N9" s="129" t="s">
        <v>93</v>
      </c>
      <c r="O9" s="10"/>
      <c r="P9" s="6"/>
      <c r="Q9" s="6"/>
      <c r="R9" s="6"/>
      <c r="S9" s="6"/>
      <c r="T9" s="6"/>
      <c r="U9" s="6"/>
      <c r="V9" s="6"/>
      <c r="W9" s="6"/>
      <c r="X9" s="6"/>
      <c r="Y9" s="6"/>
      <c r="Z9" s="6"/>
      <c r="AA9" s="6"/>
      <c r="AB9" s="9"/>
      <c r="AC9" s="9"/>
    </row>
    <row r="10" spans="2:29" x14ac:dyDescent="0.2">
      <c r="B10" s="4" t="s">
        <v>6</v>
      </c>
      <c r="C10" s="6"/>
      <c r="D10" s="18" t="str">
        <f>IF(MID(D9,4,1)="4","ROI",IF(MID(D9,4,1)="5","NI",""))</f>
        <v/>
      </c>
      <c r="E10" s="6"/>
      <c r="F10" s="6"/>
      <c r="G10" s="6"/>
      <c r="H10" s="6"/>
      <c r="I10" s="130" t="s">
        <v>3</v>
      </c>
      <c r="J10" s="128" t="s">
        <v>58</v>
      </c>
      <c r="K10" s="128" t="s">
        <v>58</v>
      </c>
      <c r="L10" s="6"/>
      <c r="M10" s="128" t="s">
        <v>58</v>
      </c>
      <c r="N10" s="128" t="s">
        <v>58</v>
      </c>
      <c r="O10" s="10"/>
      <c r="P10" s="6"/>
      <c r="Q10" s="6"/>
      <c r="R10" s="6"/>
      <c r="S10" s="6"/>
      <c r="T10" s="6"/>
      <c r="U10" s="6"/>
      <c r="V10" s="6"/>
      <c r="W10" s="6"/>
      <c r="X10" s="6"/>
      <c r="Y10" s="6"/>
      <c r="Z10" s="6"/>
      <c r="AA10" s="6"/>
      <c r="AB10" s="9"/>
      <c r="AC10" s="9"/>
    </row>
    <row r="11" spans="2:29" x14ac:dyDescent="0.2">
      <c r="B11" s="4"/>
      <c r="C11" s="6"/>
      <c r="D11" s="3" t="str">
        <f>CONCATENATE($D$9," -SU Total")</f>
        <v>PT_xxxxxx -SU Total</v>
      </c>
      <c r="E11" s="6"/>
      <c r="F11" s="6"/>
      <c r="G11" s="6"/>
      <c r="H11" s="6"/>
      <c r="I11" s="131">
        <f>D57</f>
        <v>43374</v>
      </c>
      <c r="J11" s="268"/>
      <c r="K11" s="267"/>
      <c r="L11" s="6"/>
      <c r="M11" s="269"/>
      <c r="N11" s="269"/>
      <c r="O11" s="10"/>
      <c r="P11" s="6"/>
      <c r="Q11" s="6"/>
      <c r="R11" s="6"/>
      <c r="S11" s="6"/>
      <c r="T11" s="6"/>
      <c r="U11" s="6"/>
      <c r="V11" s="6"/>
      <c r="W11" s="6"/>
      <c r="X11" s="6"/>
      <c r="Y11" s="6"/>
      <c r="Z11" s="6"/>
      <c r="AA11" s="6"/>
      <c r="AB11" s="9"/>
      <c r="AC11" s="9"/>
    </row>
    <row r="12" spans="2:29" x14ac:dyDescent="0.2">
      <c r="B12" s="4"/>
      <c r="C12" s="17"/>
      <c r="D12" s="3" t="str">
        <f>CONCATENATE($D$9," -GU Total")</f>
        <v>PT_xxxxxx -GU Total</v>
      </c>
      <c r="E12" s="6"/>
      <c r="F12" s="6"/>
      <c r="G12" s="6"/>
      <c r="H12" s="6"/>
      <c r="I12" s="131">
        <f>I11+1</f>
        <v>43375</v>
      </c>
      <c r="J12" s="268"/>
      <c r="K12" s="267"/>
      <c r="L12" s="6"/>
      <c r="M12" s="269"/>
      <c r="N12" s="269"/>
      <c r="O12" s="10"/>
      <c r="P12" s="6"/>
      <c r="Q12" s="6"/>
      <c r="R12" s="6"/>
      <c r="S12" s="6"/>
      <c r="T12" s="6"/>
      <c r="U12" s="6"/>
      <c r="V12" s="6"/>
      <c r="W12" s="6"/>
      <c r="X12" s="6"/>
      <c r="Y12" s="6"/>
      <c r="Z12" s="6"/>
      <c r="AA12" s="6"/>
      <c r="AB12" s="9"/>
      <c r="AC12" s="9"/>
    </row>
    <row r="13" spans="2:29" x14ac:dyDescent="0.2">
      <c r="B13" s="25" t="s">
        <v>9</v>
      </c>
      <c r="C13" s="6" t="s">
        <v>5</v>
      </c>
      <c r="D13" s="159">
        <v>0</v>
      </c>
      <c r="E13" s="6"/>
      <c r="F13" s="6"/>
      <c r="G13" s="6"/>
      <c r="H13" s="6"/>
      <c r="I13" s="131">
        <f t="shared" ref="I13:I76" si="0">I12+1</f>
        <v>43376</v>
      </c>
      <c r="J13" s="268"/>
      <c r="K13" s="267"/>
      <c r="L13" s="6"/>
      <c r="M13" s="269"/>
      <c r="N13" s="269"/>
      <c r="O13" s="10"/>
      <c r="P13" s="6"/>
      <c r="Q13" s="6"/>
      <c r="R13" s="6"/>
      <c r="S13" s="6"/>
      <c r="T13" s="6"/>
      <c r="U13" s="6"/>
      <c r="V13" s="6"/>
      <c r="W13" s="6"/>
      <c r="X13" s="6"/>
      <c r="Y13" s="6"/>
      <c r="Z13" s="6"/>
      <c r="AA13" s="6"/>
      <c r="AB13" s="9"/>
      <c r="AC13" s="9"/>
    </row>
    <row r="14" spans="2:29" x14ac:dyDescent="0.2">
      <c r="B14" s="25"/>
      <c r="C14" s="6" t="s">
        <v>4</v>
      </c>
      <c r="D14" s="159">
        <v>0</v>
      </c>
      <c r="E14" s="6"/>
      <c r="F14" s="6"/>
      <c r="G14" s="6"/>
      <c r="H14" s="6"/>
      <c r="I14" s="131">
        <f t="shared" si="0"/>
        <v>43377</v>
      </c>
      <c r="J14" s="268"/>
      <c r="K14" s="267"/>
      <c r="L14" s="6"/>
      <c r="M14" s="269"/>
      <c r="N14" s="269"/>
      <c r="O14" s="10"/>
      <c r="P14" s="6"/>
      <c r="Q14" s="6"/>
      <c r="R14" s="6"/>
      <c r="S14" s="6"/>
      <c r="T14" s="6"/>
      <c r="U14" s="6"/>
      <c r="V14" s="6"/>
      <c r="W14" s="6"/>
      <c r="X14" s="6"/>
      <c r="Y14" s="6"/>
      <c r="Z14" s="6"/>
      <c r="AA14" s="6"/>
    </row>
    <row r="15" spans="2:29" x14ac:dyDescent="0.2">
      <c r="B15" s="25" t="s">
        <v>74</v>
      </c>
      <c r="C15" s="6" t="s">
        <v>74</v>
      </c>
      <c r="D15" s="112">
        <v>0</v>
      </c>
      <c r="E15" s="6" t="s">
        <v>23</v>
      </c>
      <c r="F15" s="6"/>
      <c r="G15" s="6"/>
      <c r="H15" s="6"/>
      <c r="I15" s="131">
        <f t="shared" si="0"/>
        <v>43378</v>
      </c>
      <c r="J15" s="268"/>
      <c r="K15" s="267"/>
      <c r="L15" s="6"/>
      <c r="M15" s="269"/>
      <c r="N15" s="269"/>
      <c r="O15" s="10"/>
      <c r="P15" s="6"/>
      <c r="Q15" s="6"/>
      <c r="R15" s="6"/>
      <c r="S15" s="6"/>
      <c r="T15" s="6"/>
      <c r="U15" s="6"/>
      <c r="V15" s="6"/>
      <c r="W15" s="6"/>
      <c r="X15" s="6"/>
      <c r="Y15" s="6"/>
      <c r="Z15" s="6"/>
      <c r="AA15" s="6"/>
    </row>
    <row r="16" spans="2:29" x14ac:dyDescent="0.2">
      <c r="B16" s="25"/>
      <c r="C16" s="16" t="s">
        <v>75</v>
      </c>
      <c r="D16" s="111">
        <v>41800</v>
      </c>
      <c r="E16" s="41" t="s">
        <v>72</v>
      </c>
      <c r="F16" s="6"/>
      <c r="G16" s="6"/>
      <c r="H16" s="6"/>
      <c r="I16" s="131">
        <f t="shared" si="0"/>
        <v>43379</v>
      </c>
      <c r="J16" s="268"/>
      <c r="K16" s="267"/>
      <c r="L16" s="6"/>
      <c r="M16" s="269"/>
      <c r="N16" s="269"/>
      <c r="O16" s="10"/>
      <c r="P16" s="6"/>
      <c r="Q16" s="6"/>
      <c r="R16" s="6"/>
      <c r="S16" s="6"/>
      <c r="T16" s="6"/>
      <c r="U16" s="6"/>
      <c r="V16" s="6"/>
      <c r="W16" s="6"/>
      <c r="X16" s="6"/>
      <c r="Y16" s="6"/>
      <c r="Z16" s="6"/>
      <c r="AA16" s="6"/>
    </row>
    <row r="17" spans="2:31" x14ac:dyDescent="0.2">
      <c r="B17" s="22" t="s">
        <v>46</v>
      </c>
      <c r="C17" s="6" t="s">
        <v>44</v>
      </c>
      <c r="D17" s="28">
        <f>IF(D20="No",(IF((AVERAGE('3. NEW Calculations'!$D$7:$D$158)*$D$26)&gt;($D$28*$D$13),$D$28*$D$13,IF((AVERAGE('3. NEW Calculations'!$D$7:$D$158)*$D$26)&lt;($D$27*$D$13),$D$27*$D$13,AVERAGE('3. NEW Calculations'!$D$7:$D$158)*$D$26))),0)</f>
        <v>0</v>
      </c>
      <c r="E17" s="6"/>
      <c r="F17" s="6"/>
      <c r="G17" s="6"/>
      <c r="H17" s="6"/>
      <c r="I17" s="131">
        <f t="shared" si="0"/>
        <v>43380</v>
      </c>
      <c r="J17" s="268"/>
      <c r="K17" s="267"/>
      <c r="L17" s="6"/>
      <c r="M17" s="269"/>
      <c r="N17" s="269"/>
      <c r="O17" s="10"/>
      <c r="P17" s="6"/>
      <c r="Q17" s="6"/>
      <c r="R17" s="6"/>
      <c r="S17" s="6"/>
      <c r="T17" s="6"/>
      <c r="U17" s="6"/>
      <c r="V17" s="6"/>
      <c r="W17" s="6"/>
      <c r="X17" s="6"/>
      <c r="Y17" s="6"/>
      <c r="Z17" s="6"/>
      <c r="AA17" s="6"/>
      <c r="AB17" s="9"/>
    </row>
    <row r="18" spans="2:31" x14ac:dyDescent="0.2">
      <c r="B18" s="22" t="s">
        <v>45</v>
      </c>
      <c r="C18" s="6"/>
      <c r="D18" s="28">
        <f>IF(D20="No",D14*D30,0)</f>
        <v>0</v>
      </c>
      <c r="E18" s="6"/>
      <c r="F18" s="6"/>
      <c r="G18" s="6"/>
      <c r="H18" s="6"/>
      <c r="I18" s="131">
        <f t="shared" si="0"/>
        <v>43381</v>
      </c>
      <c r="J18" s="268"/>
      <c r="K18" s="267"/>
      <c r="L18" s="6"/>
      <c r="M18" s="269"/>
      <c r="N18" s="269"/>
      <c r="O18" s="10"/>
      <c r="P18" s="6"/>
      <c r="Q18" s="6"/>
      <c r="R18" s="6"/>
      <c r="S18" s="6"/>
      <c r="T18" s="6"/>
      <c r="U18" s="6"/>
      <c r="V18" s="6"/>
      <c r="W18" s="6"/>
      <c r="X18" s="6"/>
      <c r="Y18" s="6"/>
      <c r="Z18" s="6"/>
      <c r="AA18" s="6"/>
      <c r="AB18" s="9"/>
    </row>
    <row r="19" spans="2:31" x14ac:dyDescent="0.2">
      <c r="B19" s="22"/>
      <c r="C19" s="6"/>
      <c r="D19" s="28"/>
      <c r="E19" s="6"/>
      <c r="F19" s="6"/>
      <c r="G19" s="6"/>
      <c r="H19" s="6"/>
      <c r="I19" s="131">
        <f t="shared" si="0"/>
        <v>43382</v>
      </c>
      <c r="J19" s="268"/>
      <c r="K19" s="267"/>
      <c r="L19" s="6"/>
      <c r="M19" s="269"/>
      <c r="N19" s="269"/>
      <c r="O19" s="10"/>
      <c r="P19" s="6"/>
      <c r="Q19" s="6"/>
      <c r="R19" s="6"/>
      <c r="S19" s="6"/>
      <c r="T19" s="6"/>
      <c r="U19" s="6"/>
      <c r="V19" s="6"/>
      <c r="W19" s="6"/>
      <c r="X19" s="6"/>
      <c r="Y19" s="6"/>
      <c r="Z19" s="6"/>
      <c r="AA19" s="6"/>
      <c r="AB19" s="9"/>
    </row>
    <row r="20" spans="2:31" x14ac:dyDescent="0.2">
      <c r="B20" s="26" t="s">
        <v>51</v>
      </c>
      <c r="C20" s="6" t="s">
        <v>52</v>
      </c>
      <c r="D20" s="45" t="s">
        <v>165</v>
      </c>
      <c r="E20" s="6"/>
      <c r="F20" s="6"/>
      <c r="G20" s="6"/>
      <c r="H20" s="6"/>
      <c r="I20" s="131">
        <f t="shared" si="0"/>
        <v>43383</v>
      </c>
      <c r="J20" s="268"/>
      <c r="K20" s="267"/>
      <c r="L20" s="6"/>
      <c r="M20" s="269"/>
      <c r="N20" s="269"/>
      <c r="O20" s="10"/>
      <c r="P20" s="6"/>
      <c r="Q20" s="6"/>
      <c r="R20" s="6"/>
      <c r="S20" s="6"/>
      <c r="T20" s="6"/>
      <c r="U20" s="6"/>
      <c r="V20" s="6"/>
      <c r="W20" s="6"/>
      <c r="X20" s="6"/>
      <c r="Y20" s="6"/>
      <c r="Z20" s="6"/>
      <c r="AA20" s="6"/>
      <c r="AB20" s="6"/>
      <c r="AC20" s="6"/>
      <c r="AD20" s="6"/>
      <c r="AE20" s="9"/>
    </row>
    <row r="21" spans="2:31" ht="10.8" thickBot="1" x14ac:dyDescent="0.25">
      <c r="B21" s="7"/>
      <c r="C21" s="11"/>
      <c r="D21" s="11"/>
      <c r="E21" s="11"/>
      <c r="F21" s="11"/>
      <c r="G21" s="11"/>
      <c r="H21" s="133"/>
      <c r="I21" s="131">
        <f t="shared" si="0"/>
        <v>43384</v>
      </c>
      <c r="J21" s="268"/>
      <c r="K21" s="267"/>
      <c r="L21" s="6"/>
      <c r="M21" s="269"/>
      <c r="N21" s="269"/>
      <c r="O21" s="10"/>
      <c r="P21" s="6"/>
      <c r="Q21" s="6"/>
      <c r="R21" s="6"/>
      <c r="S21" s="6"/>
      <c r="T21" s="6"/>
      <c r="U21" s="6"/>
      <c r="V21" s="6"/>
      <c r="W21" s="6"/>
      <c r="X21" s="6"/>
      <c r="Y21" s="6"/>
      <c r="Z21" s="6"/>
      <c r="AA21" s="6"/>
      <c r="AB21" s="9"/>
      <c r="AC21" s="9"/>
    </row>
    <row r="22" spans="2:31" ht="13.2" customHeight="1" thickBot="1" x14ac:dyDescent="0.25">
      <c r="C22" s="9"/>
      <c r="D22" s="9"/>
      <c r="E22" s="9"/>
      <c r="F22" s="9"/>
      <c r="G22" s="9"/>
      <c r="H22" s="134"/>
      <c r="I22" s="131">
        <f t="shared" si="0"/>
        <v>43385</v>
      </c>
      <c r="J22" s="268"/>
      <c r="K22" s="267"/>
      <c r="L22" s="6"/>
      <c r="M22" s="269"/>
      <c r="N22" s="269"/>
      <c r="O22" s="10"/>
      <c r="P22" s="9"/>
      <c r="Q22" s="9"/>
      <c r="R22" s="9"/>
      <c r="S22" s="9"/>
      <c r="T22" s="9"/>
      <c r="U22" s="9"/>
      <c r="V22" s="9"/>
      <c r="W22" s="9"/>
      <c r="X22" s="9"/>
      <c r="Y22" s="9"/>
      <c r="Z22" s="9"/>
      <c r="AA22" s="9"/>
      <c r="AB22" s="9"/>
      <c r="AC22" s="9"/>
    </row>
    <row r="23" spans="2:31" ht="17.25" customHeight="1" thickBot="1" x14ac:dyDescent="0.35">
      <c r="B23" s="151" t="s">
        <v>55</v>
      </c>
      <c r="C23" s="152"/>
      <c r="D23" s="152"/>
      <c r="E23" s="152"/>
      <c r="F23" s="153"/>
      <c r="G23" s="6"/>
      <c r="H23" s="134"/>
      <c r="I23" s="131">
        <f t="shared" si="0"/>
        <v>43386</v>
      </c>
      <c r="J23" s="268"/>
      <c r="K23" s="267"/>
      <c r="L23" s="6"/>
      <c r="M23" s="269"/>
      <c r="N23" s="269"/>
      <c r="O23" s="10"/>
      <c r="P23" s="6"/>
      <c r="Q23" s="6"/>
      <c r="R23" s="6"/>
      <c r="S23" s="6"/>
      <c r="T23" s="6"/>
      <c r="U23" s="6"/>
      <c r="V23" s="6"/>
      <c r="W23" s="6"/>
      <c r="X23" s="6"/>
      <c r="Y23" s="6"/>
      <c r="Z23" s="6"/>
      <c r="AA23" s="6"/>
      <c r="AB23" s="9"/>
      <c r="AC23" s="9"/>
    </row>
    <row r="24" spans="2:31" x14ac:dyDescent="0.2">
      <c r="B24" s="5" t="s">
        <v>10</v>
      </c>
      <c r="C24" s="6"/>
      <c r="D24" s="6"/>
      <c r="E24" s="6"/>
      <c r="F24" s="10"/>
      <c r="G24" s="6"/>
      <c r="H24" s="134"/>
      <c r="I24" s="131">
        <f t="shared" si="0"/>
        <v>43387</v>
      </c>
      <c r="J24" s="268"/>
      <c r="K24" s="267"/>
      <c r="L24" s="6"/>
      <c r="M24" s="269"/>
      <c r="N24" s="269"/>
      <c r="O24" s="10"/>
      <c r="P24" s="6"/>
      <c r="Q24" s="6"/>
      <c r="R24" s="6"/>
      <c r="S24" s="6"/>
      <c r="T24" s="6"/>
      <c r="U24" s="6"/>
      <c r="V24" s="6"/>
      <c r="W24" s="6"/>
      <c r="X24" s="6"/>
      <c r="Y24" s="6"/>
      <c r="Z24" s="6"/>
      <c r="AA24" s="6"/>
      <c r="AB24" s="9"/>
      <c r="AC24" s="9"/>
    </row>
    <row r="25" spans="2:31" x14ac:dyDescent="0.2">
      <c r="B25" s="37" t="s">
        <v>16</v>
      </c>
      <c r="C25" s="6"/>
      <c r="D25" s="6"/>
      <c r="E25" s="6"/>
      <c r="F25" s="10"/>
      <c r="G25" s="6"/>
      <c r="H25" s="134"/>
      <c r="I25" s="131">
        <f t="shared" si="0"/>
        <v>43388</v>
      </c>
      <c r="J25" s="268"/>
      <c r="K25" s="267"/>
      <c r="L25" s="6"/>
      <c r="M25" s="269"/>
      <c r="N25" s="269"/>
      <c r="O25" s="10"/>
      <c r="P25" s="6"/>
      <c r="Q25" s="6"/>
      <c r="R25" s="6"/>
      <c r="S25" s="6"/>
      <c r="T25" s="6"/>
      <c r="U25" s="6"/>
      <c r="V25" s="6"/>
      <c r="W25" s="6"/>
      <c r="X25" s="6"/>
      <c r="Y25" s="6"/>
      <c r="Z25" s="6"/>
      <c r="AA25" s="6"/>
      <c r="AB25" s="9"/>
      <c r="AC25" s="9"/>
    </row>
    <row r="26" spans="2:31" x14ac:dyDescent="0.2">
      <c r="B26" s="33" t="s">
        <v>84</v>
      </c>
      <c r="C26" s="6"/>
      <c r="D26" s="24">
        <v>8.77</v>
      </c>
      <c r="E26" s="6" t="s">
        <v>24</v>
      </c>
      <c r="F26" s="13"/>
      <c r="G26" s="127"/>
      <c r="H26" s="135"/>
      <c r="I26" s="131">
        <f t="shared" si="0"/>
        <v>43389</v>
      </c>
      <c r="J26" s="268"/>
      <c r="K26" s="267"/>
      <c r="L26" s="127"/>
      <c r="M26" s="269"/>
      <c r="N26" s="269"/>
      <c r="O26" s="10"/>
      <c r="P26" s="127"/>
      <c r="Q26" s="127"/>
      <c r="R26" s="127"/>
      <c r="S26" s="127"/>
      <c r="T26" s="127"/>
      <c r="U26" s="127"/>
      <c r="V26" s="127"/>
      <c r="W26" s="127"/>
      <c r="X26" s="127"/>
      <c r="Y26" s="127"/>
      <c r="Z26" s="127"/>
      <c r="AA26" s="127"/>
      <c r="AC26" s="9"/>
    </row>
    <row r="27" spans="2:31" x14ac:dyDescent="0.2">
      <c r="B27" s="33" t="s">
        <v>41</v>
      </c>
      <c r="C27" s="6"/>
      <c r="D27" s="24">
        <v>1000</v>
      </c>
      <c r="E27" s="6" t="s">
        <v>39</v>
      </c>
      <c r="F27" s="13"/>
      <c r="G27" s="127"/>
      <c r="H27" s="135"/>
      <c r="I27" s="131">
        <f t="shared" si="0"/>
        <v>43390</v>
      </c>
      <c r="J27" s="268"/>
      <c r="K27" s="267"/>
      <c r="L27" s="127"/>
      <c r="M27" s="269"/>
      <c r="N27" s="269"/>
      <c r="O27" s="13"/>
      <c r="P27" s="127"/>
      <c r="Q27" s="127"/>
      <c r="R27" s="127"/>
      <c r="S27" s="127"/>
      <c r="T27" s="127"/>
      <c r="U27" s="127"/>
      <c r="V27" s="127"/>
      <c r="W27" s="127"/>
      <c r="X27" s="127"/>
      <c r="Y27" s="127"/>
      <c r="Z27" s="127"/>
      <c r="AA27" s="127"/>
      <c r="AC27" s="9"/>
    </row>
    <row r="28" spans="2:31" x14ac:dyDescent="0.2">
      <c r="B28" s="33" t="s">
        <v>42</v>
      </c>
      <c r="C28" s="6"/>
      <c r="D28" s="24">
        <v>15000</v>
      </c>
      <c r="E28" s="6" t="s">
        <v>39</v>
      </c>
      <c r="F28" s="13"/>
      <c r="G28" s="127"/>
      <c r="H28" s="135"/>
      <c r="I28" s="131">
        <f t="shared" si="0"/>
        <v>43391</v>
      </c>
      <c r="J28" s="268"/>
      <c r="K28" s="267"/>
      <c r="L28" s="127"/>
      <c r="M28" s="269"/>
      <c r="N28" s="269"/>
      <c r="O28" s="13"/>
      <c r="P28" s="127"/>
      <c r="Q28" s="127"/>
      <c r="R28" s="127"/>
      <c r="S28" s="127"/>
      <c r="T28" s="127"/>
      <c r="U28" s="127"/>
      <c r="V28" s="127"/>
      <c r="W28" s="127"/>
      <c r="X28" s="127"/>
      <c r="Y28" s="127"/>
      <c r="Z28" s="127"/>
      <c r="AA28" s="127"/>
      <c r="AC28" s="9"/>
    </row>
    <row r="29" spans="2:31" x14ac:dyDescent="0.2">
      <c r="B29" s="38" t="s">
        <v>17</v>
      </c>
      <c r="C29" s="6"/>
      <c r="D29" s="24"/>
      <c r="E29" s="6"/>
      <c r="F29" s="13"/>
      <c r="G29" s="127"/>
      <c r="H29" s="135"/>
      <c r="I29" s="131">
        <f t="shared" si="0"/>
        <v>43392</v>
      </c>
      <c r="J29" s="268"/>
      <c r="K29" s="267"/>
      <c r="L29" s="127"/>
      <c r="M29" s="269"/>
      <c r="N29" s="269"/>
      <c r="O29" s="13"/>
      <c r="P29" s="127"/>
      <c r="Q29" s="127"/>
      <c r="R29" s="127"/>
      <c r="S29" s="127"/>
      <c r="T29" s="127"/>
      <c r="U29" s="127"/>
      <c r="V29" s="127"/>
      <c r="W29" s="127"/>
      <c r="X29" s="127"/>
      <c r="Y29" s="127"/>
      <c r="Z29" s="127"/>
      <c r="AA29" s="127"/>
      <c r="AC29" s="9"/>
    </row>
    <row r="30" spans="2:31" x14ac:dyDescent="0.2">
      <c r="B30" s="33" t="s">
        <v>40</v>
      </c>
      <c r="C30" s="6"/>
      <c r="D30" s="24">
        <f>5000</f>
        <v>5000</v>
      </c>
      <c r="E30" s="6" t="s">
        <v>38</v>
      </c>
      <c r="F30" s="13"/>
      <c r="G30" s="127"/>
      <c r="H30" s="135"/>
      <c r="I30" s="131">
        <f t="shared" si="0"/>
        <v>43393</v>
      </c>
      <c r="J30" s="268"/>
      <c r="K30" s="267"/>
      <c r="L30" s="127"/>
      <c r="M30" s="269"/>
      <c r="N30" s="269"/>
      <c r="O30" s="13"/>
      <c r="P30" s="127"/>
      <c r="Q30" s="127"/>
      <c r="R30" s="127"/>
      <c r="S30" s="127"/>
      <c r="T30" s="127"/>
      <c r="U30" s="127"/>
      <c r="V30" s="127"/>
      <c r="W30" s="127"/>
      <c r="X30" s="127"/>
      <c r="Y30" s="127"/>
      <c r="Z30" s="127"/>
      <c r="AA30" s="127"/>
      <c r="AB30" s="19"/>
      <c r="AC30" s="9"/>
    </row>
    <row r="31" spans="2:31" x14ac:dyDescent="0.2">
      <c r="B31" s="25"/>
      <c r="C31" s="6"/>
      <c r="D31" s="21"/>
      <c r="E31" s="6"/>
      <c r="F31" s="13"/>
      <c r="G31" s="127"/>
      <c r="H31" s="135"/>
      <c r="I31" s="131">
        <f t="shared" si="0"/>
        <v>43394</v>
      </c>
      <c r="J31" s="268"/>
      <c r="K31" s="267"/>
      <c r="L31" s="127"/>
      <c r="M31" s="269"/>
      <c r="N31" s="269"/>
      <c r="O31" s="13"/>
      <c r="P31" s="127"/>
      <c r="Q31" s="127"/>
      <c r="R31" s="127"/>
      <c r="S31" s="127"/>
      <c r="T31" s="127"/>
      <c r="U31" s="127"/>
      <c r="V31" s="127"/>
      <c r="W31" s="127"/>
      <c r="X31" s="127"/>
      <c r="Y31" s="127"/>
      <c r="Z31" s="127"/>
      <c r="AA31" s="127"/>
      <c r="AC31" s="9"/>
    </row>
    <row r="32" spans="2:31" x14ac:dyDescent="0.2">
      <c r="B32" s="5" t="s">
        <v>11</v>
      </c>
      <c r="C32" s="6"/>
      <c r="D32" s="21"/>
      <c r="E32" s="6"/>
      <c r="F32" s="13"/>
      <c r="G32" s="127"/>
      <c r="H32" s="135"/>
      <c r="I32" s="131">
        <f t="shared" si="0"/>
        <v>43395</v>
      </c>
      <c r="J32" s="268"/>
      <c r="K32" s="267"/>
      <c r="L32" s="127"/>
      <c r="M32" s="269"/>
      <c r="N32" s="269"/>
      <c r="O32" s="13"/>
      <c r="P32" s="127"/>
      <c r="Q32" s="127"/>
      <c r="R32" s="127"/>
      <c r="S32" s="127"/>
      <c r="T32" s="127"/>
      <c r="U32" s="127"/>
      <c r="V32" s="127"/>
      <c r="W32" s="127"/>
      <c r="X32" s="127"/>
      <c r="Y32" s="127"/>
      <c r="Z32" s="127"/>
      <c r="AA32" s="127"/>
      <c r="AB32" s="9"/>
      <c r="AC32" s="9"/>
    </row>
    <row r="33" spans="2:29" x14ac:dyDescent="0.2">
      <c r="B33" s="126" t="s">
        <v>35</v>
      </c>
      <c r="C33" s="6"/>
      <c r="D33" s="27">
        <v>7</v>
      </c>
      <c r="E33" s="27" t="s">
        <v>37</v>
      </c>
      <c r="F33" s="10"/>
      <c r="G33" s="6"/>
      <c r="H33" s="134"/>
      <c r="I33" s="131">
        <f t="shared" si="0"/>
        <v>43396</v>
      </c>
      <c r="J33" s="268"/>
      <c r="K33" s="267"/>
      <c r="L33" s="6"/>
      <c r="M33" s="269"/>
      <c r="N33" s="269"/>
      <c r="O33" s="10"/>
      <c r="P33" s="6"/>
      <c r="Q33" s="6"/>
      <c r="R33" s="6"/>
      <c r="S33" s="6"/>
      <c r="T33" s="6"/>
      <c r="U33" s="6"/>
      <c r="V33" s="6"/>
      <c r="W33" s="6"/>
      <c r="X33" s="6"/>
      <c r="Y33" s="6"/>
      <c r="Z33" s="6"/>
      <c r="AA33" s="6"/>
      <c r="AB33" s="9"/>
      <c r="AC33" s="9"/>
    </row>
    <row r="34" spans="2:29" ht="13.5" customHeight="1" x14ac:dyDescent="0.2">
      <c r="B34" s="126" t="s">
        <v>36</v>
      </c>
      <c r="C34" s="6"/>
      <c r="D34" s="27">
        <v>7</v>
      </c>
      <c r="E34" s="27" t="s">
        <v>37</v>
      </c>
      <c r="F34" s="10"/>
      <c r="G34" s="6"/>
      <c r="H34" s="134"/>
      <c r="I34" s="131">
        <f t="shared" si="0"/>
        <v>43397</v>
      </c>
      <c r="J34" s="268"/>
      <c r="K34" s="267"/>
      <c r="L34" s="6"/>
      <c r="M34" s="269"/>
      <c r="N34" s="269"/>
      <c r="O34" s="10"/>
      <c r="P34" s="6"/>
      <c r="Q34" s="6"/>
      <c r="R34" s="6"/>
      <c r="S34" s="6"/>
      <c r="T34" s="6"/>
      <c r="U34" s="6"/>
      <c r="V34" s="6"/>
      <c r="W34" s="6"/>
      <c r="X34" s="6"/>
      <c r="Y34" s="6"/>
      <c r="Z34" s="6"/>
      <c r="AA34" s="6"/>
      <c r="AB34" s="9"/>
      <c r="AC34" s="9"/>
    </row>
    <row r="35" spans="2:29" x14ac:dyDescent="0.2">
      <c r="B35" s="5"/>
      <c r="C35" s="6"/>
      <c r="D35" s="6"/>
      <c r="E35" s="6"/>
      <c r="F35" s="10"/>
      <c r="G35" s="6"/>
      <c r="H35" s="134"/>
      <c r="I35" s="131">
        <f t="shared" si="0"/>
        <v>43398</v>
      </c>
      <c r="J35" s="268"/>
      <c r="K35" s="267"/>
      <c r="L35" s="6"/>
      <c r="M35" s="269"/>
      <c r="N35" s="269"/>
      <c r="O35" s="10"/>
      <c r="P35" s="6"/>
      <c r="Q35" s="6"/>
      <c r="R35" s="6"/>
      <c r="S35" s="6"/>
      <c r="T35" s="6"/>
      <c r="U35" s="6"/>
      <c r="V35" s="6"/>
      <c r="W35" s="6"/>
      <c r="X35" s="6"/>
      <c r="Y35" s="6"/>
      <c r="Z35" s="6"/>
      <c r="AA35" s="6"/>
      <c r="AC35" s="9"/>
    </row>
    <row r="36" spans="2:29" x14ac:dyDescent="0.2">
      <c r="B36" s="5" t="s">
        <v>0</v>
      </c>
      <c r="C36" s="6" t="s">
        <v>34</v>
      </c>
      <c r="D36" s="6">
        <v>100</v>
      </c>
      <c r="E36" s="6" t="s">
        <v>1</v>
      </c>
      <c r="F36" s="10"/>
      <c r="G36" s="6"/>
      <c r="H36" s="134"/>
      <c r="I36" s="131">
        <f t="shared" si="0"/>
        <v>43399</v>
      </c>
      <c r="J36" s="268"/>
      <c r="K36" s="267"/>
      <c r="L36" s="6"/>
      <c r="M36" s="269"/>
      <c r="N36" s="269"/>
      <c r="O36" s="10"/>
      <c r="P36" s="6"/>
      <c r="Q36" s="6"/>
      <c r="R36" s="6"/>
      <c r="S36" s="6"/>
      <c r="T36" s="6"/>
      <c r="U36" s="6"/>
      <c r="V36" s="6"/>
      <c r="W36" s="6"/>
      <c r="X36" s="6"/>
      <c r="Y36" s="6"/>
      <c r="Z36" s="6"/>
      <c r="AA36" s="6"/>
      <c r="AB36" s="9"/>
      <c r="AC36" s="9"/>
    </row>
    <row r="37" spans="2:29" x14ac:dyDescent="0.2">
      <c r="B37" s="23" t="s">
        <v>2</v>
      </c>
      <c r="C37" s="27"/>
      <c r="D37" s="27">
        <v>1.96</v>
      </c>
      <c r="E37" s="27"/>
      <c r="F37" s="29"/>
      <c r="G37" s="27"/>
      <c r="H37" s="136"/>
      <c r="I37" s="131">
        <f t="shared" si="0"/>
        <v>43400</v>
      </c>
      <c r="J37" s="268"/>
      <c r="K37" s="267"/>
      <c r="L37" s="27"/>
      <c r="M37" s="269"/>
      <c r="N37" s="269"/>
      <c r="O37" s="29"/>
      <c r="P37" s="27"/>
      <c r="Q37" s="27"/>
      <c r="R37" s="27"/>
      <c r="S37" s="27"/>
      <c r="T37" s="27"/>
      <c r="U37" s="27"/>
      <c r="V37" s="27"/>
      <c r="W37" s="27"/>
      <c r="X37" s="27"/>
      <c r="Y37" s="27"/>
      <c r="Z37" s="27"/>
      <c r="AA37" s="27"/>
      <c r="AB37" s="9"/>
      <c r="AC37" s="9"/>
    </row>
    <row r="38" spans="2:29" x14ac:dyDescent="0.2">
      <c r="B38" s="5"/>
      <c r="C38" s="6"/>
      <c r="D38" s="8"/>
      <c r="E38" s="17"/>
      <c r="F38" s="10"/>
      <c r="G38" s="6"/>
      <c r="H38" s="134"/>
      <c r="I38" s="131">
        <f t="shared" si="0"/>
        <v>43401</v>
      </c>
      <c r="J38" s="268"/>
      <c r="K38" s="267"/>
      <c r="L38" s="6"/>
      <c r="M38" s="269"/>
      <c r="N38" s="269"/>
      <c r="O38" s="10"/>
      <c r="P38" s="6"/>
      <c r="Q38" s="6"/>
      <c r="R38" s="6"/>
      <c r="S38" s="6"/>
      <c r="T38" s="6"/>
      <c r="U38" s="6"/>
      <c r="V38" s="6"/>
      <c r="W38" s="6"/>
      <c r="X38" s="6"/>
      <c r="Y38" s="6"/>
      <c r="Z38" s="6"/>
      <c r="AA38" s="6"/>
      <c r="AB38" s="9"/>
      <c r="AC38" s="9"/>
    </row>
    <row r="39" spans="2:29" x14ac:dyDescent="0.2">
      <c r="B39" s="5" t="s">
        <v>56</v>
      </c>
      <c r="C39" s="6"/>
      <c r="D39" s="8"/>
      <c r="E39" s="17"/>
      <c r="F39" s="10"/>
      <c r="G39" s="6"/>
      <c r="H39" s="134"/>
      <c r="I39" s="131">
        <f t="shared" si="0"/>
        <v>43402</v>
      </c>
      <c r="J39" s="268"/>
      <c r="K39" s="267"/>
      <c r="L39" s="6"/>
      <c r="M39" s="269"/>
      <c r="N39" s="269"/>
      <c r="O39" s="10"/>
      <c r="P39" s="6"/>
      <c r="Q39" s="6"/>
      <c r="R39" s="6"/>
      <c r="S39" s="6"/>
      <c r="T39" s="6"/>
      <c r="U39" s="6"/>
      <c r="V39" s="6"/>
      <c r="W39" s="6"/>
      <c r="X39" s="6"/>
      <c r="Y39" s="6"/>
      <c r="Z39" s="6"/>
      <c r="AA39" s="6"/>
      <c r="AB39" s="9"/>
      <c r="AC39" s="9"/>
    </row>
    <row r="40" spans="2:29" x14ac:dyDescent="0.2">
      <c r="B40" s="34" t="s">
        <v>14</v>
      </c>
      <c r="C40" s="27" t="s">
        <v>27</v>
      </c>
      <c r="D40" s="28">
        <v>51.37</v>
      </c>
      <c r="E40" s="27" t="s">
        <v>24</v>
      </c>
      <c r="F40" s="10"/>
      <c r="G40" s="6"/>
      <c r="H40" s="134"/>
      <c r="I40" s="131">
        <f t="shared" si="0"/>
        <v>43403</v>
      </c>
      <c r="J40" s="268"/>
      <c r="K40" s="267"/>
      <c r="L40" s="6"/>
      <c r="M40" s="269"/>
      <c r="N40" s="269"/>
      <c r="O40" s="10"/>
      <c r="P40" s="6"/>
      <c r="Q40" s="6"/>
      <c r="R40" s="6"/>
      <c r="S40" s="6"/>
      <c r="T40" s="6"/>
      <c r="U40" s="6"/>
      <c r="V40" s="6"/>
      <c r="W40" s="6"/>
      <c r="X40" s="6"/>
      <c r="Y40" s="6"/>
      <c r="Z40" s="6"/>
      <c r="AA40" s="6"/>
      <c r="AB40" s="9"/>
      <c r="AC40" s="9"/>
    </row>
    <row r="41" spans="2:29" x14ac:dyDescent="0.2">
      <c r="B41" s="39" t="s">
        <v>26</v>
      </c>
      <c r="C41" s="6" t="s">
        <v>29</v>
      </c>
      <c r="D41" s="24">
        <v>5</v>
      </c>
      <c r="E41" s="6" t="s">
        <v>24</v>
      </c>
      <c r="F41" s="10"/>
      <c r="G41" s="6"/>
      <c r="H41" s="134"/>
      <c r="I41" s="131">
        <f t="shared" si="0"/>
        <v>43404</v>
      </c>
      <c r="J41" s="268"/>
      <c r="K41" s="267"/>
      <c r="L41" s="6"/>
      <c r="M41" s="269"/>
      <c r="N41" s="269"/>
      <c r="O41" s="10"/>
      <c r="P41" s="6"/>
      <c r="Q41" s="6"/>
      <c r="R41" s="6"/>
      <c r="S41" s="6"/>
      <c r="T41" s="6"/>
      <c r="U41" s="6"/>
      <c r="V41" s="6"/>
      <c r="W41" s="6"/>
      <c r="X41" s="6"/>
      <c r="Y41" s="6"/>
      <c r="Z41" s="6"/>
      <c r="AA41" s="6"/>
      <c r="AB41" s="9"/>
      <c r="AC41" s="9"/>
    </row>
    <row r="42" spans="2:29" x14ac:dyDescent="0.2">
      <c r="B42" s="39" t="s">
        <v>25</v>
      </c>
      <c r="C42" s="6" t="s">
        <v>31</v>
      </c>
      <c r="D42" s="24">
        <v>1.49</v>
      </c>
      <c r="E42" s="6" t="s">
        <v>24</v>
      </c>
      <c r="F42" s="10"/>
      <c r="G42" s="6"/>
      <c r="H42" s="134"/>
      <c r="I42" s="131">
        <f t="shared" si="0"/>
        <v>43405</v>
      </c>
      <c r="J42" s="268"/>
      <c r="K42" s="267"/>
      <c r="L42" s="6"/>
      <c r="M42" s="269"/>
      <c r="N42" s="269"/>
      <c r="O42" s="10"/>
      <c r="P42" s="6"/>
      <c r="Q42" s="6"/>
      <c r="R42" s="6"/>
      <c r="S42" s="6"/>
      <c r="T42" s="6"/>
      <c r="U42" s="6"/>
      <c r="V42" s="6"/>
      <c r="W42" s="6"/>
      <c r="X42" s="6"/>
      <c r="Y42" s="6"/>
      <c r="Z42" s="6"/>
      <c r="AA42" s="6"/>
      <c r="AB42" s="9"/>
      <c r="AC42" s="9"/>
    </row>
    <row r="43" spans="2:29" x14ac:dyDescent="0.2">
      <c r="B43" s="39" t="s">
        <v>33</v>
      </c>
      <c r="C43" s="6" t="s">
        <v>30</v>
      </c>
      <c r="D43" s="24">
        <v>0</v>
      </c>
      <c r="E43" s="6" t="s">
        <v>24</v>
      </c>
      <c r="F43" s="10"/>
      <c r="G43" s="6"/>
      <c r="H43" s="134"/>
      <c r="I43" s="131">
        <f t="shared" si="0"/>
        <v>43406</v>
      </c>
      <c r="J43" s="268"/>
      <c r="K43" s="267"/>
      <c r="L43" s="6"/>
      <c r="M43" s="269"/>
      <c r="N43" s="269"/>
      <c r="O43" s="10"/>
      <c r="P43" s="6"/>
      <c r="Q43" s="6"/>
      <c r="R43" s="6"/>
      <c r="S43" s="6"/>
      <c r="T43" s="6"/>
      <c r="U43" s="6"/>
      <c r="V43" s="6"/>
      <c r="W43" s="6"/>
      <c r="X43" s="6"/>
      <c r="Y43" s="6"/>
      <c r="Z43" s="6"/>
      <c r="AA43" s="6"/>
      <c r="AB43" s="9"/>
      <c r="AC43" s="9"/>
    </row>
    <row r="44" spans="2:29" x14ac:dyDescent="0.2">
      <c r="B44" s="34" t="s">
        <v>15</v>
      </c>
      <c r="C44" s="27" t="s">
        <v>28</v>
      </c>
      <c r="D44" s="28">
        <f>D40+D41+D42+D43</f>
        <v>57.86</v>
      </c>
      <c r="E44" s="27" t="s">
        <v>24</v>
      </c>
      <c r="F44" s="29"/>
      <c r="G44" s="27"/>
      <c r="H44" s="136"/>
      <c r="I44" s="131">
        <f t="shared" si="0"/>
        <v>43407</v>
      </c>
      <c r="J44" s="268"/>
      <c r="K44" s="267"/>
      <c r="L44" s="27"/>
      <c r="M44" s="269"/>
      <c r="N44" s="269"/>
      <c r="O44" s="29"/>
      <c r="P44" s="27"/>
      <c r="Q44" s="27"/>
      <c r="R44" s="27"/>
      <c r="S44" s="27"/>
      <c r="T44" s="27"/>
      <c r="U44" s="27"/>
      <c r="V44" s="27"/>
      <c r="W44" s="27"/>
      <c r="X44" s="27"/>
      <c r="Y44" s="27"/>
      <c r="Z44" s="27"/>
      <c r="AA44" s="27"/>
      <c r="AB44" s="9"/>
      <c r="AC44" s="9"/>
    </row>
    <row r="45" spans="2:29" x14ac:dyDescent="0.2">
      <c r="B45" s="4"/>
      <c r="C45" s="17"/>
      <c r="D45" s="17"/>
      <c r="E45" s="6"/>
      <c r="F45" s="10"/>
      <c r="G45" s="6"/>
      <c r="H45" s="134"/>
      <c r="I45" s="131">
        <f t="shared" si="0"/>
        <v>43408</v>
      </c>
      <c r="J45" s="268"/>
      <c r="K45" s="267"/>
      <c r="L45" s="6"/>
      <c r="M45" s="269"/>
      <c r="N45" s="269"/>
      <c r="O45" s="10"/>
      <c r="P45" s="6"/>
      <c r="Q45" s="6"/>
      <c r="R45" s="6"/>
      <c r="S45" s="6"/>
      <c r="T45" s="6"/>
      <c r="U45" s="6"/>
      <c r="V45" s="6"/>
      <c r="W45" s="6"/>
      <c r="X45" s="6"/>
      <c r="Y45" s="6"/>
      <c r="Z45" s="6"/>
      <c r="AA45" s="6"/>
      <c r="AB45" s="9"/>
      <c r="AC45" s="9"/>
    </row>
    <row r="46" spans="2:29" x14ac:dyDescent="0.2">
      <c r="B46" s="5" t="s">
        <v>48</v>
      </c>
      <c r="C46" s="6"/>
      <c r="D46" s="14"/>
      <c r="E46" s="16"/>
      <c r="F46" s="10"/>
      <c r="G46" s="6"/>
      <c r="H46" s="134"/>
      <c r="I46" s="131">
        <f t="shared" si="0"/>
        <v>43409</v>
      </c>
      <c r="J46" s="268"/>
      <c r="K46" s="267"/>
      <c r="L46" s="6"/>
      <c r="M46" s="269"/>
      <c r="N46" s="269"/>
      <c r="O46" s="10"/>
      <c r="P46" s="6"/>
      <c r="Q46" s="6"/>
      <c r="R46" s="6"/>
      <c r="S46" s="6"/>
      <c r="T46" s="6"/>
      <c r="U46" s="6"/>
      <c r="V46" s="6"/>
      <c r="W46" s="6"/>
      <c r="X46" s="6"/>
      <c r="Y46" s="6"/>
      <c r="Z46" s="6"/>
      <c r="AA46" s="6"/>
      <c r="AB46" s="9"/>
      <c r="AC46" s="9"/>
    </row>
    <row r="47" spans="2:29" x14ac:dyDescent="0.2">
      <c r="B47" s="22" t="s">
        <v>20</v>
      </c>
      <c r="C47" s="6"/>
      <c r="D47" s="24">
        <v>42774.84</v>
      </c>
      <c r="E47" s="41" t="s">
        <v>72</v>
      </c>
      <c r="F47" s="10"/>
      <c r="G47" s="6"/>
      <c r="H47" s="134"/>
      <c r="I47" s="131">
        <f t="shared" si="0"/>
        <v>43410</v>
      </c>
      <c r="J47" s="268"/>
      <c r="K47" s="267"/>
      <c r="L47" s="6"/>
      <c r="M47" s="269"/>
      <c r="N47" s="269"/>
      <c r="O47" s="10"/>
      <c r="P47" s="6"/>
      <c r="Q47" s="6"/>
      <c r="R47" s="6"/>
      <c r="S47" s="6"/>
      <c r="T47" s="6"/>
      <c r="U47" s="6"/>
      <c r="V47" s="6"/>
      <c r="W47" s="6"/>
      <c r="X47" s="6"/>
      <c r="Y47" s="6"/>
      <c r="Z47" s="6"/>
      <c r="AA47" s="6"/>
      <c r="AB47" s="6"/>
      <c r="AC47" s="9"/>
    </row>
    <row r="48" spans="2:29" x14ac:dyDescent="0.2">
      <c r="B48" s="22" t="s">
        <v>19</v>
      </c>
      <c r="C48" s="6"/>
      <c r="D48" s="40">
        <v>7774.2960000000003</v>
      </c>
      <c r="E48" s="6" t="s">
        <v>23</v>
      </c>
      <c r="F48" s="10"/>
      <c r="G48" s="6"/>
      <c r="H48" s="134"/>
      <c r="I48" s="131">
        <f t="shared" si="0"/>
        <v>43411</v>
      </c>
      <c r="J48" s="268"/>
      <c r="K48" s="267"/>
      <c r="L48" s="6"/>
      <c r="M48" s="269"/>
      <c r="N48" s="269"/>
      <c r="O48" s="10"/>
      <c r="P48" s="6"/>
      <c r="Q48" s="6"/>
      <c r="R48" s="6"/>
      <c r="S48" s="6"/>
      <c r="T48" s="6"/>
      <c r="U48" s="6"/>
      <c r="V48" s="6"/>
      <c r="W48" s="6"/>
      <c r="X48" s="6"/>
      <c r="Y48" s="6"/>
      <c r="Z48" s="6"/>
      <c r="AA48" s="6"/>
      <c r="AB48" s="6"/>
      <c r="AC48" s="9"/>
    </row>
    <row r="49" spans="2:29" x14ac:dyDescent="0.2">
      <c r="B49" s="23" t="s">
        <v>21</v>
      </c>
      <c r="C49" s="6"/>
      <c r="D49" s="24">
        <f>D47*D48/365</f>
        <v>911080.18496613693</v>
      </c>
      <c r="E49" s="6" t="s">
        <v>61</v>
      </c>
      <c r="F49" s="10"/>
      <c r="G49" s="6"/>
      <c r="H49" s="134"/>
      <c r="I49" s="131">
        <f t="shared" si="0"/>
        <v>43412</v>
      </c>
      <c r="J49" s="268"/>
      <c r="K49" s="267"/>
      <c r="L49" s="6"/>
      <c r="M49" s="269"/>
      <c r="N49" s="269"/>
      <c r="O49" s="10"/>
      <c r="P49" s="6"/>
      <c r="Q49" s="6"/>
      <c r="R49" s="6"/>
      <c r="S49" s="6"/>
      <c r="T49" s="6"/>
      <c r="U49" s="6"/>
      <c r="V49" s="6"/>
      <c r="W49" s="6"/>
      <c r="X49" s="6"/>
      <c r="Y49" s="6"/>
      <c r="Z49" s="6"/>
      <c r="AA49" s="6"/>
      <c r="AB49" s="6"/>
      <c r="AC49" s="9"/>
    </row>
    <row r="50" spans="2:29" x14ac:dyDescent="0.2">
      <c r="B50" s="4"/>
      <c r="C50" s="17"/>
      <c r="D50" s="17"/>
      <c r="E50" s="6"/>
      <c r="F50" s="35"/>
      <c r="G50" s="17"/>
      <c r="H50" s="137"/>
      <c r="I50" s="131">
        <f t="shared" si="0"/>
        <v>43413</v>
      </c>
      <c r="J50" s="268"/>
      <c r="K50" s="267"/>
      <c r="L50" s="17"/>
      <c r="M50" s="269"/>
      <c r="N50" s="269"/>
      <c r="O50" s="35"/>
      <c r="P50" s="17"/>
      <c r="Q50" s="17"/>
      <c r="R50" s="17"/>
      <c r="S50" s="17"/>
      <c r="T50" s="17"/>
      <c r="U50" s="17"/>
      <c r="V50" s="17"/>
      <c r="W50" s="17"/>
      <c r="X50" s="17"/>
      <c r="Y50" s="17"/>
      <c r="Z50" s="17"/>
      <c r="AA50" s="17"/>
    </row>
    <row r="51" spans="2:29" x14ac:dyDescent="0.2">
      <c r="B51" s="5" t="s">
        <v>57</v>
      </c>
      <c r="C51" s="17"/>
      <c r="D51" s="17"/>
      <c r="E51" s="6"/>
      <c r="F51" s="35"/>
      <c r="G51" s="17"/>
      <c r="H51" s="137"/>
      <c r="I51" s="131">
        <f t="shared" si="0"/>
        <v>43414</v>
      </c>
      <c r="J51" s="268"/>
      <c r="K51" s="267"/>
      <c r="L51" s="17"/>
      <c r="M51" s="269"/>
      <c r="N51" s="269"/>
      <c r="O51" s="35"/>
      <c r="P51" s="17"/>
      <c r="Q51" s="17"/>
      <c r="R51" s="17"/>
      <c r="S51" s="17"/>
      <c r="T51" s="17"/>
      <c r="U51" s="17"/>
      <c r="V51" s="17"/>
      <c r="W51" s="17"/>
      <c r="X51" s="17"/>
      <c r="Y51" s="17"/>
      <c r="Z51" s="17"/>
      <c r="AA51" s="17"/>
    </row>
    <row r="52" spans="2:29" x14ac:dyDescent="0.2">
      <c r="B52" s="22" t="s">
        <v>85</v>
      </c>
      <c r="C52" s="6"/>
      <c r="D52" s="20">
        <v>34550000</v>
      </c>
      <c r="E52" s="6" t="s">
        <v>59</v>
      </c>
      <c r="F52" s="10"/>
      <c r="G52" s="6"/>
      <c r="H52" s="134"/>
      <c r="I52" s="131">
        <f t="shared" si="0"/>
        <v>43415</v>
      </c>
      <c r="J52" s="268"/>
      <c r="K52" s="267"/>
      <c r="L52" s="6"/>
      <c r="M52" s="269"/>
      <c r="N52" s="269"/>
      <c r="O52" s="10"/>
      <c r="P52" s="6"/>
      <c r="Q52" s="6"/>
      <c r="R52" s="6"/>
      <c r="S52" s="6"/>
      <c r="T52" s="6"/>
      <c r="U52" s="6"/>
      <c r="V52" s="6"/>
      <c r="W52" s="6"/>
      <c r="X52" s="6"/>
      <c r="Y52" s="6"/>
      <c r="Z52" s="6"/>
      <c r="AA52" s="6"/>
      <c r="AB52" s="6"/>
      <c r="AC52" s="9"/>
    </row>
    <row r="53" spans="2:29" x14ac:dyDescent="0.2">
      <c r="B53" s="26" t="s">
        <v>86</v>
      </c>
      <c r="C53" s="27"/>
      <c r="D53" s="31">
        <f>D52/365</f>
        <v>94657.534246575349</v>
      </c>
      <c r="E53" s="27" t="s">
        <v>58</v>
      </c>
      <c r="F53" s="29"/>
      <c r="G53" s="27"/>
      <c r="H53" s="136"/>
      <c r="I53" s="131">
        <f t="shared" si="0"/>
        <v>43416</v>
      </c>
      <c r="J53" s="268"/>
      <c r="K53" s="267"/>
      <c r="L53" s="27"/>
      <c r="M53" s="269"/>
      <c r="N53" s="269"/>
      <c r="O53" s="29"/>
      <c r="P53" s="27"/>
      <c r="Q53" s="27"/>
      <c r="R53" s="27"/>
      <c r="S53" s="27"/>
      <c r="T53" s="27"/>
      <c r="U53" s="27"/>
      <c r="V53" s="27"/>
      <c r="W53" s="27"/>
      <c r="X53" s="27"/>
      <c r="Y53" s="27"/>
      <c r="Z53" s="27"/>
      <c r="AA53" s="27"/>
      <c r="AB53" s="6"/>
      <c r="AC53" s="9"/>
    </row>
    <row r="54" spans="2:29" x14ac:dyDescent="0.2">
      <c r="B54" s="4"/>
      <c r="C54" s="17"/>
      <c r="D54" s="17"/>
      <c r="E54" s="17"/>
      <c r="F54" s="35"/>
      <c r="G54" s="17"/>
      <c r="H54" s="137"/>
      <c r="I54" s="131">
        <f t="shared" si="0"/>
        <v>43417</v>
      </c>
      <c r="J54" s="268"/>
      <c r="K54" s="267"/>
      <c r="L54" s="17"/>
      <c r="M54" s="269"/>
      <c r="N54" s="269"/>
      <c r="O54" s="35"/>
      <c r="P54" s="17"/>
      <c r="Q54" s="17"/>
      <c r="R54" s="17"/>
      <c r="S54" s="17"/>
      <c r="T54" s="17"/>
      <c r="U54" s="17"/>
      <c r="V54" s="17"/>
      <c r="W54" s="17"/>
      <c r="X54" s="17"/>
      <c r="Y54" s="17"/>
      <c r="Z54" s="17"/>
      <c r="AA54" s="17"/>
    </row>
    <row r="55" spans="2:29" x14ac:dyDescent="0.2">
      <c r="B55" s="25" t="s">
        <v>12</v>
      </c>
      <c r="C55" s="17"/>
      <c r="D55" s="27">
        <v>0.91159999999999997</v>
      </c>
      <c r="E55" s="6" t="s">
        <v>60</v>
      </c>
      <c r="F55" s="35"/>
      <c r="G55" s="17"/>
      <c r="H55" s="137"/>
      <c r="I55" s="131">
        <f t="shared" si="0"/>
        <v>43418</v>
      </c>
      <c r="J55" s="268"/>
      <c r="K55" s="267"/>
      <c r="L55" s="17"/>
      <c r="M55" s="269"/>
      <c r="N55" s="269"/>
      <c r="O55" s="35"/>
      <c r="P55" s="17"/>
      <c r="Q55" s="17"/>
      <c r="R55" s="17"/>
      <c r="S55" s="17"/>
      <c r="T55" s="17"/>
      <c r="U55" s="17"/>
      <c r="V55" s="17"/>
      <c r="W55" s="17"/>
      <c r="X55" s="17"/>
      <c r="Y55" s="17"/>
      <c r="Z55" s="17"/>
      <c r="AA55" s="17"/>
    </row>
    <row r="56" spans="2:29" x14ac:dyDescent="0.2">
      <c r="B56" s="4"/>
      <c r="C56" s="17"/>
      <c r="D56" s="17"/>
      <c r="E56" s="17"/>
      <c r="F56" s="35"/>
      <c r="G56" s="17"/>
      <c r="H56" s="137"/>
      <c r="I56" s="131">
        <f t="shared" si="0"/>
        <v>43419</v>
      </c>
      <c r="J56" s="268"/>
      <c r="K56" s="267"/>
      <c r="L56" s="17"/>
      <c r="M56" s="269"/>
      <c r="N56" s="269"/>
      <c r="O56" s="35"/>
      <c r="P56" s="17"/>
      <c r="Q56" s="17"/>
      <c r="R56" s="17"/>
      <c r="S56" s="17"/>
      <c r="T56" s="17"/>
      <c r="U56" s="17"/>
      <c r="V56" s="17"/>
      <c r="W56" s="17"/>
      <c r="X56" s="17"/>
      <c r="Y56" s="17"/>
      <c r="Z56" s="17"/>
      <c r="AA56" s="17"/>
    </row>
    <row r="57" spans="2:29" x14ac:dyDescent="0.2">
      <c r="B57" s="25" t="s">
        <v>50</v>
      </c>
      <c r="C57" s="17"/>
      <c r="D57" s="36">
        <v>43374</v>
      </c>
      <c r="E57" s="17"/>
      <c r="F57" s="35"/>
      <c r="G57" s="17"/>
      <c r="H57" s="137"/>
      <c r="I57" s="131">
        <f t="shared" si="0"/>
        <v>43420</v>
      </c>
      <c r="J57" s="268"/>
      <c r="K57" s="267"/>
      <c r="L57" s="17"/>
      <c r="M57" s="269"/>
      <c r="N57" s="269"/>
      <c r="O57" s="35"/>
      <c r="P57" s="17"/>
      <c r="Q57" s="17"/>
      <c r="R57" s="17"/>
      <c r="S57" s="17"/>
      <c r="T57" s="17"/>
      <c r="U57" s="17"/>
      <c r="V57" s="17"/>
      <c r="W57" s="17"/>
      <c r="X57" s="17"/>
      <c r="Y57" s="17"/>
      <c r="Z57" s="17"/>
      <c r="AA57" s="17"/>
    </row>
    <row r="58" spans="2:29" x14ac:dyDescent="0.2">
      <c r="B58" s="25"/>
      <c r="C58" s="17"/>
      <c r="D58" s="36"/>
      <c r="E58" s="17"/>
      <c r="F58" s="35"/>
      <c r="G58" s="6"/>
      <c r="H58" s="134"/>
      <c r="I58" s="131">
        <f t="shared" si="0"/>
        <v>43421</v>
      </c>
      <c r="J58" s="268"/>
      <c r="K58" s="267"/>
      <c r="L58" s="6"/>
      <c r="M58" s="269"/>
      <c r="N58" s="269"/>
      <c r="O58" s="10"/>
      <c r="P58" s="6"/>
      <c r="Q58" s="6"/>
      <c r="R58" s="6"/>
      <c r="S58" s="6"/>
      <c r="T58" s="6"/>
      <c r="U58" s="6"/>
      <c r="V58" s="6"/>
      <c r="W58" s="6"/>
      <c r="X58" s="6"/>
      <c r="Y58" s="6"/>
      <c r="Z58" s="6"/>
      <c r="AA58" s="6"/>
      <c r="AB58" s="9"/>
      <c r="AC58" s="9"/>
    </row>
    <row r="59" spans="2:29" x14ac:dyDescent="0.2">
      <c r="B59" s="25" t="s">
        <v>124</v>
      </c>
      <c r="C59" s="17"/>
      <c r="D59" s="36"/>
      <c r="E59" s="17"/>
      <c r="F59" s="35"/>
      <c r="G59" s="9"/>
      <c r="H59" s="134"/>
      <c r="I59" s="131">
        <f t="shared" si="0"/>
        <v>43422</v>
      </c>
      <c r="J59" s="268"/>
      <c r="K59" s="267"/>
      <c r="L59" s="9"/>
      <c r="M59" s="269"/>
      <c r="N59" s="269"/>
      <c r="O59" s="10"/>
      <c r="P59" s="9"/>
      <c r="Q59" s="9"/>
      <c r="R59" s="9"/>
      <c r="S59" s="9"/>
      <c r="T59" s="9"/>
      <c r="U59" s="9"/>
      <c r="V59" s="9"/>
      <c r="W59" s="9"/>
      <c r="X59" s="9"/>
      <c r="Y59" s="9"/>
      <c r="Z59" s="9"/>
      <c r="AA59" s="9"/>
      <c r="AB59" s="9"/>
      <c r="AC59" s="9"/>
    </row>
    <row r="60" spans="2:29" x14ac:dyDescent="0.2">
      <c r="B60" s="4" t="s">
        <v>125</v>
      </c>
      <c r="C60" s="17"/>
      <c r="D60" s="6">
        <v>1</v>
      </c>
      <c r="E60" s="17" t="s">
        <v>1</v>
      </c>
      <c r="F60" s="35"/>
      <c r="G60" s="15"/>
      <c r="H60" s="138"/>
      <c r="I60" s="131">
        <f t="shared" si="0"/>
        <v>43423</v>
      </c>
      <c r="J60" s="268"/>
      <c r="K60" s="267"/>
      <c r="L60" s="15"/>
      <c r="M60" s="269"/>
      <c r="N60" s="269"/>
      <c r="O60" s="139"/>
      <c r="P60" s="15"/>
      <c r="Q60" s="15"/>
      <c r="R60" s="15"/>
      <c r="S60" s="15"/>
      <c r="T60" s="15"/>
      <c r="U60" s="15"/>
      <c r="V60" s="15"/>
      <c r="W60" s="15"/>
      <c r="X60" s="15"/>
      <c r="Y60" s="15"/>
      <c r="Z60" s="15"/>
      <c r="AA60" s="15"/>
      <c r="AB60" s="9"/>
      <c r="AC60" s="9"/>
    </row>
    <row r="61" spans="2:29" x14ac:dyDescent="0.2">
      <c r="B61" s="4" t="s">
        <v>126</v>
      </c>
      <c r="C61" s="17"/>
      <c r="D61" s="6">
        <v>2</v>
      </c>
      <c r="E61" s="6" t="s">
        <v>1</v>
      </c>
      <c r="F61" s="35"/>
      <c r="G61" s="9"/>
      <c r="H61" s="134"/>
      <c r="I61" s="131">
        <f t="shared" si="0"/>
        <v>43424</v>
      </c>
      <c r="J61" s="268"/>
      <c r="K61" s="267"/>
      <c r="L61" s="9"/>
      <c r="M61" s="269"/>
      <c r="N61" s="269"/>
      <c r="O61" s="10"/>
      <c r="P61" s="9"/>
      <c r="Q61" s="9"/>
      <c r="R61" s="9"/>
      <c r="S61" s="9"/>
      <c r="T61" s="9"/>
      <c r="U61" s="9"/>
      <c r="V61" s="9"/>
      <c r="W61" s="9"/>
      <c r="X61" s="9"/>
      <c r="Y61" s="9"/>
      <c r="Z61" s="9"/>
      <c r="AA61" s="9"/>
      <c r="AB61" s="9"/>
      <c r="AC61" s="9"/>
    </row>
    <row r="62" spans="2:29" ht="10.8" thickBot="1" x14ac:dyDescent="0.25">
      <c r="B62" s="7"/>
      <c r="C62" s="11"/>
      <c r="D62" s="11"/>
      <c r="E62" s="11"/>
      <c r="F62" s="12"/>
      <c r="G62" s="9"/>
      <c r="H62" s="134"/>
      <c r="I62" s="131">
        <f t="shared" si="0"/>
        <v>43425</v>
      </c>
      <c r="J62" s="268"/>
      <c r="K62" s="267"/>
      <c r="L62" s="9"/>
      <c r="M62" s="269"/>
      <c r="N62" s="269"/>
      <c r="O62" s="10"/>
      <c r="P62" s="9"/>
      <c r="Q62" s="9"/>
      <c r="R62" s="9"/>
      <c r="S62" s="9"/>
      <c r="T62" s="9"/>
      <c r="U62" s="9"/>
      <c r="V62" s="9"/>
      <c r="W62" s="9"/>
      <c r="X62" s="9"/>
      <c r="Y62" s="9"/>
      <c r="Z62" s="9"/>
      <c r="AA62" s="9"/>
      <c r="AB62" s="9"/>
      <c r="AC62" s="9"/>
    </row>
    <row r="63" spans="2:29" x14ac:dyDescent="0.2">
      <c r="C63" s="9"/>
      <c r="D63" s="9"/>
      <c r="E63" s="9"/>
      <c r="F63" s="9"/>
      <c r="G63" s="9"/>
      <c r="H63" s="134"/>
      <c r="I63" s="131">
        <f t="shared" si="0"/>
        <v>43426</v>
      </c>
      <c r="J63" s="268"/>
      <c r="K63" s="267"/>
      <c r="L63" s="9"/>
      <c r="M63" s="269"/>
      <c r="N63" s="269"/>
      <c r="O63" s="10"/>
      <c r="P63" s="9"/>
      <c r="Q63" s="9"/>
      <c r="R63" s="9"/>
      <c r="S63" s="9"/>
      <c r="T63" s="9"/>
      <c r="U63" s="9"/>
      <c r="V63" s="9"/>
      <c r="W63" s="9"/>
      <c r="X63" s="9"/>
      <c r="Y63" s="9"/>
      <c r="Z63" s="9"/>
      <c r="AA63" s="9"/>
      <c r="AB63" s="9"/>
      <c r="AC63" s="9"/>
    </row>
    <row r="64" spans="2:29" x14ac:dyDescent="0.2">
      <c r="E64" s="15"/>
      <c r="F64" s="15"/>
      <c r="G64" s="9"/>
      <c r="H64" s="134"/>
      <c r="I64" s="131">
        <f t="shared" si="0"/>
        <v>43427</v>
      </c>
      <c r="J64" s="268"/>
      <c r="K64" s="267"/>
      <c r="L64" s="9"/>
      <c r="M64" s="269"/>
      <c r="N64" s="269"/>
      <c r="O64" s="10"/>
      <c r="P64" s="9"/>
      <c r="Q64" s="9"/>
      <c r="R64" s="9"/>
      <c r="S64" s="9"/>
      <c r="T64" s="9"/>
      <c r="U64" s="9"/>
      <c r="V64" s="9"/>
      <c r="W64" s="9"/>
      <c r="X64" s="9"/>
      <c r="Y64" s="9"/>
      <c r="Z64" s="9"/>
      <c r="AA64" s="9"/>
      <c r="AB64" s="9"/>
      <c r="AC64" s="9"/>
    </row>
    <row r="65" spans="3:29" x14ac:dyDescent="0.2">
      <c r="C65" s="9"/>
      <c r="D65" s="9"/>
      <c r="E65" s="9"/>
      <c r="F65" s="9"/>
      <c r="H65" s="137"/>
      <c r="I65" s="131">
        <f t="shared" si="0"/>
        <v>43428</v>
      </c>
      <c r="J65" s="268"/>
      <c r="K65" s="267"/>
      <c r="M65" s="269"/>
      <c r="N65" s="269"/>
      <c r="O65" s="35"/>
      <c r="AB65" s="9"/>
      <c r="AC65" s="9"/>
    </row>
    <row r="66" spans="3:29" x14ac:dyDescent="0.2">
      <c r="C66" s="9"/>
      <c r="E66" s="9"/>
      <c r="F66" s="9"/>
      <c r="H66" s="137"/>
      <c r="I66" s="131">
        <f t="shared" si="0"/>
        <v>43429</v>
      </c>
      <c r="J66" s="268"/>
      <c r="K66" s="267"/>
      <c r="M66" s="269"/>
      <c r="N66" s="269"/>
      <c r="O66" s="35"/>
      <c r="AB66" s="9"/>
      <c r="AC66" s="9"/>
    </row>
    <row r="67" spans="3:29" x14ac:dyDescent="0.2">
      <c r="C67" s="9"/>
      <c r="D67" s="9"/>
      <c r="E67" s="9"/>
      <c r="F67" s="9"/>
      <c r="H67" s="137"/>
      <c r="I67" s="131">
        <f t="shared" si="0"/>
        <v>43430</v>
      </c>
      <c r="J67" s="268"/>
      <c r="K67" s="267"/>
      <c r="M67" s="269"/>
      <c r="N67" s="269"/>
      <c r="O67" s="35"/>
    </row>
    <row r="68" spans="3:29" x14ac:dyDescent="0.2">
      <c r="C68" s="9"/>
      <c r="D68" s="9"/>
      <c r="E68" s="9"/>
      <c r="F68" s="9"/>
      <c r="H68" s="137"/>
      <c r="I68" s="131">
        <f t="shared" si="0"/>
        <v>43431</v>
      </c>
      <c r="J68" s="268"/>
      <c r="K68" s="267"/>
      <c r="M68" s="269"/>
      <c r="N68" s="269"/>
      <c r="O68" s="35"/>
    </row>
    <row r="69" spans="3:29" x14ac:dyDescent="0.2">
      <c r="H69" s="137"/>
      <c r="I69" s="131">
        <f t="shared" si="0"/>
        <v>43432</v>
      </c>
      <c r="J69" s="268"/>
      <c r="K69" s="267"/>
      <c r="M69" s="269"/>
      <c r="N69" s="269"/>
      <c r="O69" s="35"/>
    </row>
    <row r="70" spans="3:29" x14ac:dyDescent="0.2">
      <c r="H70" s="137"/>
      <c r="I70" s="131">
        <f t="shared" si="0"/>
        <v>43433</v>
      </c>
      <c r="J70" s="268"/>
      <c r="K70" s="267"/>
      <c r="M70" s="269"/>
      <c r="N70" s="269"/>
      <c r="O70" s="35"/>
    </row>
    <row r="71" spans="3:29" x14ac:dyDescent="0.2">
      <c r="H71" s="137"/>
      <c r="I71" s="131">
        <f t="shared" si="0"/>
        <v>43434</v>
      </c>
      <c r="J71" s="268"/>
      <c r="K71" s="267"/>
      <c r="M71" s="269"/>
      <c r="N71" s="269"/>
      <c r="O71" s="35"/>
    </row>
    <row r="72" spans="3:29" x14ac:dyDescent="0.2">
      <c r="H72" s="137"/>
      <c r="I72" s="131">
        <f t="shared" si="0"/>
        <v>43435</v>
      </c>
      <c r="J72" s="268"/>
      <c r="K72" s="267"/>
      <c r="M72" s="269"/>
      <c r="N72" s="269"/>
      <c r="O72" s="35"/>
    </row>
    <row r="73" spans="3:29" x14ac:dyDescent="0.2">
      <c r="H73" s="137"/>
      <c r="I73" s="131">
        <f t="shared" si="0"/>
        <v>43436</v>
      </c>
      <c r="J73" s="268"/>
      <c r="K73" s="267"/>
      <c r="M73" s="269"/>
      <c r="N73" s="269"/>
      <c r="O73" s="35"/>
    </row>
    <row r="74" spans="3:29" x14ac:dyDescent="0.2">
      <c r="H74" s="137"/>
      <c r="I74" s="131">
        <f t="shared" si="0"/>
        <v>43437</v>
      </c>
      <c r="J74" s="268"/>
      <c r="K74" s="267"/>
      <c r="M74" s="269"/>
      <c r="N74" s="269"/>
      <c r="O74" s="35"/>
    </row>
    <row r="75" spans="3:29" x14ac:dyDescent="0.2">
      <c r="H75" s="137"/>
      <c r="I75" s="131">
        <f t="shared" si="0"/>
        <v>43438</v>
      </c>
      <c r="J75" s="268"/>
      <c r="K75" s="267"/>
      <c r="M75" s="269"/>
      <c r="N75" s="269"/>
      <c r="O75" s="35"/>
    </row>
    <row r="76" spans="3:29" x14ac:dyDescent="0.2">
      <c r="H76" s="137"/>
      <c r="I76" s="131">
        <f t="shared" si="0"/>
        <v>43439</v>
      </c>
      <c r="J76" s="268"/>
      <c r="K76" s="267"/>
      <c r="M76" s="269"/>
      <c r="N76" s="269"/>
      <c r="O76" s="35"/>
    </row>
    <row r="77" spans="3:29" x14ac:dyDescent="0.2">
      <c r="H77" s="137"/>
      <c r="I77" s="131">
        <f t="shared" ref="I77:I140" si="1">I76+1</f>
        <v>43440</v>
      </c>
      <c r="J77" s="268"/>
      <c r="K77" s="267"/>
      <c r="M77" s="269"/>
      <c r="N77" s="269"/>
      <c r="O77" s="35"/>
    </row>
    <row r="78" spans="3:29" x14ac:dyDescent="0.2">
      <c r="H78" s="137"/>
      <c r="I78" s="131">
        <f t="shared" si="1"/>
        <v>43441</v>
      </c>
      <c r="J78" s="268"/>
      <c r="K78" s="267"/>
      <c r="M78" s="269"/>
      <c r="N78" s="269"/>
      <c r="O78" s="35"/>
    </row>
    <row r="79" spans="3:29" x14ac:dyDescent="0.2">
      <c r="H79" s="137"/>
      <c r="I79" s="131">
        <f t="shared" si="1"/>
        <v>43442</v>
      </c>
      <c r="J79" s="268"/>
      <c r="K79" s="267"/>
      <c r="M79" s="269"/>
      <c r="N79" s="269"/>
      <c r="O79" s="35"/>
    </row>
    <row r="80" spans="3:29" x14ac:dyDescent="0.2">
      <c r="H80" s="137"/>
      <c r="I80" s="131">
        <f t="shared" si="1"/>
        <v>43443</v>
      </c>
      <c r="J80" s="268"/>
      <c r="K80" s="267"/>
      <c r="M80" s="269"/>
      <c r="N80" s="269"/>
      <c r="O80" s="35"/>
    </row>
    <row r="81" spans="8:15" x14ac:dyDescent="0.2">
      <c r="H81" s="137"/>
      <c r="I81" s="131">
        <f t="shared" si="1"/>
        <v>43444</v>
      </c>
      <c r="J81" s="268"/>
      <c r="K81" s="267"/>
      <c r="M81" s="269"/>
      <c r="N81" s="269"/>
      <c r="O81" s="35"/>
    </row>
    <row r="82" spans="8:15" x14ac:dyDescent="0.2">
      <c r="H82" s="137"/>
      <c r="I82" s="131">
        <f t="shared" si="1"/>
        <v>43445</v>
      </c>
      <c r="J82" s="268"/>
      <c r="K82" s="267"/>
      <c r="M82" s="269"/>
      <c r="N82" s="269"/>
      <c r="O82" s="35"/>
    </row>
    <row r="83" spans="8:15" x14ac:dyDescent="0.2">
      <c r="H83" s="137"/>
      <c r="I83" s="131">
        <f t="shared" si="1"/>
        <v>43446</v>
      </c>
      <c r="J83" s="268"/>
      <c r="K83" s="267"/>
      <c r="M83" s="269"/>
      <c r="N83" s="269"/>
      <c r="O83" s="35"/>
    </row>
    <row r="84" spans="8:15" x14ac:dyDescent="0.2">
      <c r="H84" s="137"/>
      <c r="I84" s="131">
        <f t="shared" si="1"/>
        <v>43447</v>
      </c>
      <c r="J84" s="268"/>
      <c r="K84" s="267"/>
      <c r="M84" s="269"/>
      <c r="N84" s="269"/>
      <c r="O84" s="35"/>
    </row>
    <row r="85" spans="8:15" x14ac:dyDescent="0.2">
      <c r="H85" s="137"/>
      <c r="I85" s="131">
        <f t="shared" si="1"/>
        <v>43448</v>
      </c>
      <c r="J85" s="268"/>
      <c r="K85" s="267"/>
      <c r="M85" s="269"/>
      <c r="N85" s="269"/>
      <c r="O85" s="35"/>
    </row>
    <row r="86" spans="8:15" x14ac:dyDescent="0.2">
      <c r="H86" s="137"/>
      <c r="I86" s="131">
        <f t="shared" si="1"/>
        <v>43449</v>
      </c>
      <c r="J86" s="268"/>
      <c r="K86" s="267"/>
      <c r="M86" s="269"/>
      <c r="N86" s="269"/>
      <c r="O86" s="35"/>
    </row>
    <row r="87" spans="8:15" x14ac:dyDescent="0.2">
      <c r="H87" s="137"/>
      <c r="I87" s="131">
        <f t="shared" si="1"/>
        <v>43450</v>
      </c>
      <c r="J87" s="268"/>
      <c r="K87" s="267"/>
      <c r="M87" s="269"/>
      <c r="N87" s="269"/>
      <c r="O87" s="35"/>
    </row>
    <row r="88" spans="8:15" x14ac:dyDescent="0.2">
      <c r="H88" s="137"/>
      <c r="I88" s="131">
        <f t="shared" si="1"/>
        <v>43451</v>
      </c>
      <c r="J88" s="268"/>
      <c r="K88" s="267"/>
      <c r="M88" s="269"/>
      <c r="N88" s="269"/>
      <c r="O88" s="35"/>
    </row>
    <row r="89" spans="8:15" x14ac:dyDescent="0.2">
      <c r="H89" s="137"/>
      <c r="I89" s="131">
        <f t="shared" si="1"/>
        <v>43452</v>
      </c>
      <c r="J89" s="268"/>
      <c r="K89" s="267"/>
      <c r="M89" s="269"/>
      <c r="N89" s="269"/>
      <c r="O89" s="35"/>
    </row>
    <row r="90" spans="8:15" x14ac:dyDescent="0.2">
      <c r="H90" s="137"/>
      <c r="I90" s="131">
        <f t="shared" si="1"/>
        <v>43453</v>
      </c>
      <c r="J90" s="268"/>
      <c r="K90" s="267"/>
      <c r="M90" s="269"/>
      <c r="N90" s="269"/>
      <c r="O90" s="35"/>
    </row>
    <row r="91" spans="8:15" x14ac:dyDescent="0.2">
      <c r="H91" s="137"/>
      <c r="I91" s="131">
        <f t="shared" si="1"/>
        <v>43454</v>
      </c>
      <c r="J91" s="268"/>
      <c r="K91" s="267"/>
      <c r="M91" s="269"/>
      <c r="N91" s="269"/>
      <c r="O91" s="35"/>
    </row>
    <row r="92" spans="8:15" x14ac:dyDescent="0.2">
      <c r="H92" s="137"/>
      <c r="I92" s="131">
        <f t="shared" si="1"/>
        <v>43455</v>
      </c>
      <c r="J92" s="268"/>
      <c r="K92" s="267"/>
      <c r="M92" s="269"/>
      <c r="N92" s="269"/>
      <c r="O92" s="35"/>
    </row>
    <row r="93" spans="8:15" x14ac:dyDescent="0.2">
      <c r="H93" s="137"/>
      <c r="I93" s="131">
        <f t="shared" si="1"/>
        <v>43456</v>
      </c>
      <c r="J93" s="268"/>
      <c r="K93" s="267"/>
      <c r="M93" s="269"/>
      <c r="N93" s="269"/>
      <c r="O93" s="35"/>
    </row>
    <row r="94" spans="8:15" x14ac:dyDescent="0.2">
      <c r="H94" s="137"/>
      <c r="I94" s="131">
        <f t="shared" si="1"/>
        <v>43457</v>
      </c>
      <c r="J94" s="268"/>
      <c r="K94" s="267"/>
      <c r="M94" s="269"/>
      <c r="N94" s="269"/>
      <c r="O94" s="35"/>
    </row>
    <row r="95" spans="8:15" x14ac:dyDescent="0.2">
      <c r="H95" s="137"/>
      <c r="I95" s="131">
        <f t="shared" si="1"/>
        <v>43458</v>
      </c>
      <c r="J95" s="268"/>
      <c r="K95" s="267"/>
      <c r="M95" s="269"/>
      <c r="N95" s="269"/>
      <c r="O95" s="35"/>
    </row>
    <row r="96" spans="8:15" x14ac:dyDescent="0.2">
      <c r="H96" s="137"/>
      <c r="I96" s="131">
        <f t="shared" si="1"/>
        <v>43459</v>
      </c>
      <c r="J96" s="268"/>
      <c r="K96" s="267"/>
      <c r="M96" s="269"/>
      <c r="N96" s="269"/>
      <c r="O96" s="35"/>
    </row>
    <row r="97" spans="8:15" x14ac:dyDescent="0.2">
      <c r="H97" s="137"/>
      <c r="I97" s="131">
        <f t="shared" si="1"/>
        <v>43460</v>
      </c>
      <c r="J97" s="268"/>
      <c r="K97" s="267"/>
      <c r="M97" s="269"/>
      <c r="N97" s="269"/>
      <c r="O97" s="35"/>
    </row>
    <row r="98" spans="8:15" x14ac:dyDescent="0.2">
      <c r="H98" s="137"/>
      <c r="I98" s="131">
        <f t="shared" si="1"/>
        <v>43461</v>
      </c>
      <c r="J98" s="268"/>
      <c r="K98" s="267"/>
      <c r="M98" s="269"/>
      <c r="N98" s="269"/>
      <c r="O98" s="35"/>
    </row>
    <row r="99" spans="8:15" x14ac:dyDescent="0.2">
      <c r="H99" s="137"/>
      <c r="I99" s="131">
        <f t="shared" si="1"/>
        <v>43462</v>
      </c>
      <c r="J99" s="268"/>
      <c r="K99" s="267"/>
      <c r="M99" s="269"/>
      <c r="N99" s="269"/>
      <c r="O99" s="35"/>
    </row>
    <row r="100" spans="8:15" x14ac:dyDescent="0.2">
      <c r="H100" s="137"/>
      <c r="I100" s="131">
        <f t="shared" si="1"/>
        <v>43463</v>
      </c>
      <c r="J100" s="268"/>
      <c r="K100" s="267"/>
      <c r="M100" s="269"/>
      <c r="N100" s="269"/>
      <c r="O100" s="35"/>
    </row>
    <row r="101" spans="8:15" x14ac:dyDescent="0.2">
      <c r="H101" s="137"/>
      <c r="I101" s="131">
        <f t="shared" si="1"/>
        <v>43464</v>
      </c>
      <c r="J101" s="268"/>
      <c r="K101" s="267"/>
      <c r="M101" s="269"/>
      <c r="N101" s="269"/>
      <c r="O101" s="35"/>
    </row>
    <row r="102" spans="8:15" x14ac:dyDescent="0.2">
      <c r="H102" s="137"/>
      <c r="I102" s="131">
        <f t="shared" si="1"/>
        <v>43465</v>
      </c>
      <c r="J102" s="268"/>
      <c r="K102" s="267"/>
      <c r="M102" s="269"/>
      <c r="N102" s="269"/>
      <c r="O102" s="35"/>
    </row>
    <row r="103" spans="8:15" x14ac:dyDescent="0.2">
      <c r="H103" s="137"/>
      <c r="I103" s="131">
        <f t="shared" si="1"/>
        <v>43466</v>
      </c>
      <c r="J103" s="268"/>
      <c r="K103" s="267"/>
      <c r="M103" s="269"/>
      <c r="N103" s="269"/>
      <c r="O103" s="35"/>
    </row>
    <row r="104" spans="8:15" x14ac:dyDescent="0.2">
      <c r="H104" s="137"/>
      <c r="I104" s="131">
        <f t="shared" si="1"/>
        <v>43467</v>
      </c>
      <c r="J104" s="268"/>
      <c r="K104" s="267"/>
      <c r="M104" s="269"/>
      <c r="N104" s="269"/>
      <c r="O104" s="35"/>
    </row>
    <row r="105" spans="8:15" x14ac:dyDescent="0.2">
      <c r="H105" s="137"/>
      <c r="I105" s="131">
        <f t="shared" si="1"/>
        <v>43468</v>
      </c>
      <c r="J105" s="268"/>
      <c r="K105" s="267"/>
      <c r="M105" s="269"/>
      <c r="N105" s="269"/>
      <c r="O105" s="35"/>
    </row>
    <row r="106" spans="8:15" x14ac:dyDescent="0.2">
      <c r="H106" s="137"/>
      <c r="I106" s="131">
        <f t="shared" si="1"/>
        <v>43469</v>
      </c>
      <c r="J106" s="268"/>
      <c r="K106" s="267"/>
      <c r="M106" s="269"/>
      <c r="N106" s="269"/>
      <c r="O106" s="35"/>
    </row>
    <row r="107" spans="8:15" x14ac:dyDescent="0.2">
      <c r="H107" s="137"/>
      <c r="I107" s="131">
        <f t="shared" si="1"/>
        <v>43470</v>
      </c>
      <c r="J107" s="268"/>
      <c r="K107" s="267"/>
      <c r="M107" s="269"/>
      <c r="N107" s="269"/>
      <c r="O107" s="35"/>
    </row>
    <row r="108" spans="8:15" x14ac:dyDescent="0.2">
      <c r="H108" s="137"/>
      <c r="I108" s="131">
        <f t="shared" si="1"/>
        <v>43471</v>
      </c>
      <c r="J108" s="268"/>
      <c r="K108" s="267"/>
      <c r="M108" s="269"/>
      <c r="N108" s="269"/>
      <c r="O108" s="35"/>
    </row>
    <row r="109" spans="8:15" x14ac:dyDescent="0.2">
      <c r="H109" s="137"/>
      <c r="I109" s="131">
        <f t="shared" si="1"/>
        <v>43472</v>
      </c>
      <c r="J109" s="268"/>
      <c r="K109" s="267"/>
      <c r="M109" s="269"/>
      <c r="N109" s="269"/>
      <c r="O109" s="35"/>
    </row>
    <row r="110" spans="8:15" x14ac:dyDescent="0.2">
      <c r="H110" s="137"/>
      <c r="I110" s="131">
        <f t="shared" si="1"/>
        <v>43473</v>
      </c>
      <c r="J110" s="268"/>
      <c r="K110" s="267"/>
      <c r="M110" s="269"/>
      <c r="N110" s="269"/>
      <c r="O110" s="35"/>
    </row>
    <row r="111" spans="8:15" x14ac:dyDescent="0.2">
      <c r="H111" s="137"/>
      <c r="I111" s="131">
        <f t="shared" si="1"/>
        <v>43474</v>
      </c>
      <c r="J111" s="268"/>
      <c r="K111" s="267"/>
      <c r="M111" s="269"/>
      <c r="N111" s="269"/>
      <c r="O111" s="35"/>
    </row>
    <row r="112" spans="8:15" x14ac:dyDescent="0.2">
      <c r="H112" s="137"/>
      <c r="I112" s="131">
        <f t="shared" si="1"/>
        <v>43475</v>
      </c>
      <c r="J112" s="268"/>
      <c r="K112" s="267"/>
      <c r="M112" s="269"/>
      <c r="N112" s="269"/>
      <c r="O112" s="35"/>
    </row>
    <row r="113" spans="8:15" x14ac:dyDescent="0.2">
      <c r="H113" s="137"/>
      <c r="I113" s="131">
        <f t="shared" si="1"/>
        <v>43476</v>
      </c>
      <c r="J113" s="268"/>
      <c r="K113" s="267"/>
      <c r="M113" s="269"/>
      <c r="N113" s="269"/>
      <c r="O113" s="35"/>
    </row>
    <row r="114" spans="8:15" x14ac:dyDescent="0.2">
      <c r="H114" s="137"/>
      <c r="I114" s="131">
        <f t="shared" si="1"/>
        <v>43477</v>
      </c>
      <c r="J114" s="268"/>
      <c r="K114" s="267"/>
      <c r="M114" s="269"/>
      <c r="N114" s="269"/>
      <c r="O114" s="35"/>
    </row>
    <row r="115" spans="8:15" x14ac:dyDescent="0.2">
      <c r="H115" s="137"/>
      <c r="I115" s="131">
        <f t="shared" si="1"/>
        <v>43478</v>
      </c>
      <c r="J115" s="268"/>
      <c r="K115" s="267"/>
      <c r="M115" s="269"/>
      <c r="N115" s="269"/>
      <c r="O115" s="35"/>
    </row>
    <row r="116" spans="8:15" x14ac:dyDescent="0.2">
      <c r="H116" s="137"/>
      <c r="I116" s="131">
        <f t="shared" si="1"/>
        <v>43479</v>
      </c>
      <c r="J116" s="268"/>
      <c r="K116" s="267"/>
      <c r="M116" s="269"/>
      <c r="N116" s="269"/>
      <c r="O116" s="35"/>
    </row>
    <row r="117" spans="8:15" x14ac:dyDescent="0.2">
      <c r="H117" s="137"/>
      <c r="I117" s="131">
        <f t="shared" si="1"/>
        <v>43480</v>
      </c>
      <c r="J117" s="268"/>
      <c r="K117" s="267"/>
      <c r="M117" s="269"/>
      <c r="N117" s="269"/>
      <c r="O117" s="35"/>
    </row>
    <row r="118" spans="8:15" x14ac:dyDescent="0.2">
      <c r="H118" s="137"/>
      <c r="I118" s="131">
        <f t="shared" si="1"/>
        <v>43481</v>
      </c>
      <c r="J118" s="268"/>
      <c r="K118" s="267"/>
      <c r="M118" s="269"/>
      <c r="N118" s="269"/>
      <c r="O118" s="35"/>
    </row>
    <row r="119" spans="8:15" x14ac:dyDescent="0.2">
      <c r="H119" s="137"/>
      <c r="I119" s="131">
        <f t="shared" si="1"/>
        <v>43482</v>
      </c>
      <c r="J119" s="268"/>
      <c r="K119" s="267"/>
      <c r="M119" s="269"/>
      <c r="N119" s="269"/>
      <c r="O119" s="35"/>
    </row>
    <row r="120" spans="8:15" x14ac:dyDescent="0.2">
      <c r="H120" s="137"/>
      <c r="I120" s="131">
        <f t="shared" si="1"/>
        <v>43483</v>
      </c>
      <c r="J120" s="268"/>
      <c r="K120" s="267"/>
      <c r="M120" s="269"/>
      <c r="N120" s="269"/>
      <c r="O120" s="35"/>
    </row>
    <row r="121" spans="8:15" x14ac:dyDescent="0.2">
      <c r="H121" s="137"/>
      <c r="I121" s="131">
        <f t="shared" si="1"/>
        <v>43484</v>
      </c>
      <c r="J121" s="268"/>
      <c r="K121" s="267"/>
      <c r="M121" s="269"/>
      <c r="N121" s="269"/>
      <c r="O121" s="35"/>
    </row>
    <row r="122" spans="8:15" x14ac:dyDescent="0.2">
      <c r="H122" s="137"/>
      <c r="I122" s="131">
        <f t="shared" si="1"/>
        <v>43485</v>
      </c>
      <c r="J122" s="268"/>
      <c r="K122" s="267"/>
      <c r="M122" s="269"/>
      <c r="N122" s="269"/>
      <c r="O122" s="35"/>
    </row>
    <row r="123" spans="8:15" x14ac:dyDescent="0.2">
      <c r="H123" s="137"/>
      <c r="I123" s="131">
        <f t="shared" si="1"/>
        <v>43486</v>
      </c>
      <c r="J123" s="268"/>
      <c r="K123" s="267"/>
      <c r="M123" s="269"/>
      <c r="N123" s="269"/>
      <c r="O123" s="35"/>
    </row>
    <row r="124" spans="8:15" x14ac:dyDescent="0.2">
      <c r="H124" s="137"/>
      <c r="I124" s="131">
        <f t="shared" si="1"/>
        <v>43487</v>
      </c>
      <c r="J124" s="268"/>
      <c r="K124" s="267"/>
      <c r="M124" s="269"/>
      <c r="N124" s="269"/>
      <c r="O124" s="35"/>
    </row>
    <row r="125" spans="8:15" x14ac:dyDescent="0.2">
      <c r="H125" s="137"/>
      <c r="I125" s="131">
        <f t="shared" si="1"/>
        <v>43488</v>
      </c>
      <c r="J125" s="268"/>
      <c r="K125" s="267"/>
      <c r="M125" s="269"/>
      <c r="N125" s="269"/>
      <c r="O125" s="35"/>
    </row>
    <row r="126" spans="8:15" x14ac:dyDescent="0.2">
      <c r="H126" s="137"/>
      <c r="I126" s="131">
        <f t="shared" si="1"/>
        <v>43489</v>
      </c>
      <c r="J126" s="268"/>
      <c r="K126" s="267"/>
      <c r="M126" s="269"/>
      <c r="N126" s="269"/>
      <c r="O126" s="35"/>
    </row>
    <row r="127" spans="8:15" x14ac:dyDescent="0.2">
      <c r="H127" s="137"/>
      <c r="I127" s="131">
        <f t="shared" si="1"/>
        <v>43490</v>
      </c>
      <c r="J127" s="268"/>
      <c r="K127" s="267"/>
      <c r="M127" s="269"/>
      <c r="N127" s="269"/>
      <c r="O127" s="35"/>
    </row>
    <row r="128" spans="8:15" x14ac:dyDescent="0.2">
      <c r="H128" s="137"/>
      <c r="I128" s="131">
        <f t="shared" si="1"/>
        <v>43491</v>
      </c>
      <c r="J128" s="268"/>
      <c r="K128" s="267"/>
      <c r="M128" s="269"/>
      <c r="N128" s="269"/>
      <c r="O128" s="35"/>
    </row>
    <row r="129" spans="8:15" x14ac:dyDescent="0.2">
      <c r="H129" s="137"/>
      <c r="I129" s="131">
        <f t="shared" si="1"/>
        <v>43492</v>
      </c>
      <c r="J129" s="268"/>
      <c r="K129" s="267"/>
      <c r="M129" s="269"/>
      <c r="N129" s="269"/>
      <c r="O129" s="35"/>
    </row>
    <row r="130" spans="8:15" x14ac:dyDescent="0.2">
      <c r="H130" s="137"/>
      <c r="I130" s="131">
        <f t="shared" si="1"/>
        <v>43493</v>
      </c>
      <c r="J130" s="268"/>
      <c r="K130" s="267"/>
      <c r="M130" s="269"/>
      <c r="N130" s="269"/>
      <c r="O130" s="35"/>
    </row>
    <row r="131" spans="8:15" x14ac:dyDescent="0.2">
      <c r="H131" s="137"/>
      <c r="I131" s="131">
        <f t="shared" si="1"/>
        <v>43494</v>
      </c>
      <c r="J131" s="268"/>
      <c r="K131" s="267"/>
      <c r="M131" s="269"/>
      <c r="N131" s="269"/>
      <c r="O131" s="35"/>
    </row>
    <row r="132" spans="8:15" x14ac:dyDescent="0.2">
      <c r="H132" s="137"/>
      <c r="I132" s="131">
        <f t="shared" si="1"/>
        <v>43495</v>
      </c>
      <c r="J132" s="268"/>
      <c r="K132" s="267"/>
      <c r="M132" s="269"/>
      <c r="N132" s="269"/>
      <c r="O132" s="35"/>
    </row>
    <row r="133" spans="8:15" x14ac:dyDescent="0.2">
      <c r="H133" s="137"/>
      <c r="I133" s="131">
        <f t="shared" si="1"/>
        <v>43496</v>
      </c>
      <c r="J133" s="268"/>
      <c r="K133" s="267"/>
      <c r="M133" s="269"/>
      <c r="N133" s="269"/>
      <c r="O133" s="35"/>
    </row>
    <row r="134" spans="8:15" x14ac:dyDescent="0.2">
      <c r="H134" s="137"/>
      <c r="I134" s="131">
        <f t="shared" si="1"/>
        <v>43497</v>
      </c>
      <c r="J134" s="268"/>
      <c r="K134" s="267"/>
      <c r="M134" s="269"/>
      <c r="N134" s="269"/>
      <c r="O134" s="35"/>
    </row>
    <row r="135" spans="8:15" x14ac:dyDescent="0.2">
      <c r="H135" s="137"/>
      <c r="I135" s="131">
        <f t="shared" si="1"/>
        <v>43498</v>
      </c>
      <c r="J135" s="268"/>
      <c r="K135" s="267"/>
      <c r="M135" s="269"/>
      <c r="N135" s="269"/>
      <c r="O135" s="35"/>
    </row>
    <row r="136" spans="8:15" x14ac:dyDescent="0.2">
      <c r="H136" s="137"/>
      <c r="I136" s="131">
        <f t="shared" si="1"/>
        <v>43499</v>
      </c>
      <c r="J136" s="268"/>
      <c r="K136" s="267"/>
      <c r="M136" s="269"/>
      <c r="N136" s="269"/>
      <c r="O136" s="35"/>
    </row>
    <row r="137" spans="8:15" x14ac:dyDescent="0.2">
      <c r="H137" s="137"/>
      <c r="I137" s="131">
        <f t="shared" si="1"/>
        <v>43500</v>
      </c>
      <c r="J137" s="268"/>
      <c r="K137" s="267"/>
      <c r="M137" s="269"/>
      <c r="N137" s="269"/>
      <c r="O137" s="35"/>
    </row>
    <row r="138" spans="8:15" x14ac:dyDescent="0.2">
      <c r="H138" s="137"/>
      <c r="I138" s="131">
        <f t="shared" si="1"/>
        <v>43501</v>
      </c>
      <c r="J138" s="268"/>
      <c r="K138" s="267"/>
      <c r="M138" s="269"/>
      <c r="N138" s="269"/>
      <c r="O138" s="35"/>
    </row>
    <row r="139" spans="8:15" x14ac:dyDescent="0.2">
      <c r="H139" s="137"/>
      <c r="I139" s="131">
        <f t="shared" si="1"/>
        <v>43502</v>
      </c>
      <c r="J139" s="268"/>
      <c r="K139" s="267"/>
      <c r="M139" s="269"/>
      <c r="N139" s="269"/>
      <c r="O139" s="35"/>
    </row>
    <row r="140" spans="8:15" x14ac:dyDescent="0.2">
      <c r="H140" s="137"/>
      <c r="I140" s="131">
        <f t="shared" si="1"/>
        <v>43503</v>
      </c>
      <c r="J140" s="268"/>
      <c r="K140" s="267"/>
      <c r="M140" s="269"/>
      <c r="N140" s="269"/>
      <c r="O140" s="35"/>
    </row>
    <row r="141" spans="8:15" x14ac:dyDescent="0.2">
      <c r="H141" s="137"/>
      <c r="I141" s="131">
        <f t="shared" ref="I141:I165" si="2">I140+1</f>
        <v>43504</v>
      </c>
      <c r="J141" s="268"/>
      <c r="K141" s="267"/>
      <c r="M141" s="269"/>
      <c r="N141" s="269"/>
      <c r="O141" s="35"/>
    </row>
    <row r="142" spans="8:15" x14ac:dyDescent="0.2">
      <c r="H142" s="137"/>
      <c r="I142" s="131">
        <f t="shared" si="2"/>
        <v>43505</v>
      </c>
      <c r="J142" s="268"/>
      <c r="K142" s="267"/>
      <c r="M142" s="269"/>
      <c r="N142" s="269"/>
      <c r="O142" s="35"/>
    </row>
    <row r="143" spans="8:15" x14ac:dyDescent="0.2">
      <c r="H143" s="137"/>
      <c r="I143" s="131">
        <f t="shared" si="2"/>
        <v>43506</v>
      </c>
      <c r="J143" s="268"/>
      <c r="K143" s="267"/>
      <c r="M143" s="269"/>
      <c r="N143" s="269"/>
      <c r="O143" s="35"/>
    </row>
    <row r="144" spans="8:15" x14ac:dyDescent="0.2">
      <c r="H144" s="137"/>
      <c r="I144" s="131">
        <f t="shared" si="2"/>
        <v>43507</v>
      </c>
      <c r="J144" s="268"/>
      <c r="K144" s="267"/>
      <c r="M144" s="269"/>
      <c r="N144" s="269"/>
      <c r="O144" s="35"/>
    </row>
    <row r="145" spans="8:15" x14ac:dyDescent="0.2">
      <c r="H145" s="137"/>
      <c r="I145" s="131">
        <f t="shared" si="2"/>
        <v>43508</v>
      </c>
      <c r="J145" s="268"/>
      <c r="K145" s="267"/>
      <c r="M145" s="269"/>
      <c r="N145" s="269"/>
      <c r="O145" s="35"/>
    </row>
    <row r="146" spans="8:15" x14ac:dyDescent="0.2">
      <c r="H146" s="137"/>
      <c r="I146" s="131">
        <f t="shared" si="2"/>
        <v>43509</v>
      </c>
      <c r="J146" s="268"/>
      <c r="K146" s="267"/>
      <c r="M146" s="269"/>
      <c r="N146" s="269"/>
      <c r="O146" s="35"/>
    </row>
    <row r="147" spans="8:15" x14ac:dyDescent="0.2">
      <c r="H147" s="137"/>
      <c r="I147" s="131">
        <f t="shared" si="2"/>
        <v>43510</v>
      </c>
      <c r="J147" s="268"/>
      <c r="K147" s="267"/>
      <c r="M147" s="269"/>
      <c r="N147" s="269"/>
      <c r="O147" s="35"/>
    </row>
    <row r="148" spans="8:15" x14ac:dyDescent="0.2">
      <c r="H148" s="137"/>
      <c r="I148" s="131">
        <f t="shared" si="2"/>
        <v>43511</v>
      </c>
      <c r="J148" s="268"/>
      <c r="K148" s="267"/>
      <c r="M148" s="269"/>
      <c r="N148" s="269"/>
      <c r="O148" s="35"/>
    </row>
    <row r="149" spans="8:15" x14ac:dyDescent="0.2">
      <c r="H149" s="137"/>
      <c r="I149" s="131">
        <f t="shared" si="2"/>
        <v>43512</v>
      </c>
      <c r="J149" s="268"/>
      <c r="K149" s="267"/>
      <c r="M149" s="269"/>
      <c r="N149" s="269"/>
      <c r="O149" s="35"/>
    </row>
    <row r="150" spans="8:15" x14ac:dyDescent="0.2">
      <c r="H150" s="137"/>
      <c r="I150" s="131">
        <f t="shared" si="2"/>
        <v>43513</v>
      </c>
      <c r="J150" s="268"/>
      <c r="K150" s="267"/>
      <c r="M150" s="269"/>
      <c r="N150" s="269"/>
      <c r="O150" s="35"/>
    </row>
    <row r="151" spans="8:15" x14ac:dyDescent="0.2">
      <c r="H151" s="137"/>
      <c r="I151" s="131">
        <f t="shared" si="2"/>
        <v>43514</v>
      </c>
      <c r="J151" s="268"/>
      <c r="K151" s="267"/>
      <c r="M151" s="269"/>
      <c r="N151" s="269"/>
      <c r="O151" s="35"/>
    </row>
    <row r="152" spans="8:15" x14ac:dyDescent="0.2">
      <c r="H152" s="137"/>
      <c r="I152" s="131">
        <f t="shared" si="2"/>
        <v>43515</v>
      </c>
      <c r="J152" s="268"/>
      <c r="K152" s="267"/>
      <c r="M152" s="269"/>
      <c r="N152" s="269"/>
      <c r="O152" s="35"/>
    </row>
    <row r="153" spans="8:15" x14ac:dyDescent="0.2">
      <c r="H153" s="137"/>
      <c r="I153" s="131">
        <f t="shared" si="2"/>
        <v>43516</v>
      </c>
      <c r="J153" s="268"/>
      <c r="K153" s="267"/>
      <c r="M153" s="269"/>
      <c r="N153" s="269"/>
      <c r="O153" s="35"/>
    </row>
    <row r="154" spans="8:15" x14ac:dyDescent="0.2">
      <c r="H154" s="137"/>
      <c r="I154" s="131">
        <f t="shared" si="2"/>
        <v>43517</v>
      </c>
      <c r="J154" s="268"/>
      <c r="K154" s="267"/>
      <c r="M154" s="269"/>
      <c r="N154" s="269"/>
      <c r="O154" s="35"/>
    </row>
    <row r="155" spans="8:15" x14ac:dyDescent="0.2">
      <c r="H155" s="137"/>
      <c r="I155" s="131">
        <f t="shared" si="2"/>
        <v>43518</v>
      </c>
      <c r="J155" s="268"/>
      <c r="K155" s="267"/>
      <c r="M155" s="269"/>
      <c r="N155" s="269"/>
      <c r="O155" s="35"/>
    </row>
    <row r="156" spans="8:15" x14ac:dyDescent="0.2">
      <c r="H156" s="137"/>
      <c r="I156" s="131">
        <f t="shared" si="2"/>
        <v>43519</v>
      </c>
      <c r="J156" s="268"/>
      <c r="K156" s="267"/>
      <c r="M156" s="269"/>
      <c r="N156" s="269"/>
      <c r="O156" s="35"/>
    </row>
    <row r="157" spans="8:15" x14ac:dyDescent="0.2">
      <c r="H157" s="137"/>
      <c r="I157" s="131">
        <f t="shared" si="2"/>
        <v>43520</v>
      </c>
      <c r="J157" s="268"/>
      <c r="K157" s="267"/>
      <c r="M157" s="269"/>
      <c r="N157" s="269"/>
      <c r="O157" s="35"/>
    </row>
    <row r="158" spans="8:15" x14ac:dyDescent="0.2">
      <c r="H158" s="137"/>
      <c r="I158" s="131">
        <f t="shared" si="2"/>
        <v>43521</v>
      </c>
      <c r="J158" s="268"/>
      <c r="K158" s="267"/>
      <c r="M158" s="269"/>
      <c r="N158" s="269"/>
      <c r="O158" s="35"/>
    </row>
    <row r="159" spans="8:15" x14ac:dyDescent="0.2">
      <c r="H159" s="137"/>
      <c r="I159" s="131">
        <f t="shared" si="2"/>
        <v>43522</v>
      </c>
      <c r="J159" s="268"/>
      <c r="K159" s="267"/>
      <c r="M159" s="269"/>
      <c r="N159" s="269"/>
      <c r="O159" s="35"/>
    </row>
    <row r="160" spans="8:15" x14ac:dyDescent="0.2">
      <c r="H160" s="137"/>
      <c r="I160" s="131">
        <f t="shared" si="2"/>
        <v>43523</v>
      </c>
      <c r="J160" s="268"/>
      <c r="K160" s="267"/>
      <c r="M160" s="269"/>
      <c r="N160" s="269"/>
      <c r="O160" s="35"/>
    </row>
    <row r="161" spans="8:16" x14ac:dyDescent="0.2">
      <c r="H161" s="137"/>
      <c r="I161" s="131">
        <f t="shared" si="2"/>
        <v>43524</v>
      </c>
      <c r="J161" s="268"/>
      <c r="K161" s="267"/>
      <c r="M161" s="269"/>
      <c r="N161" s="269"/>
      <c r="O161" s="35"/>
    </row>
    <row r="162" spans="8:16" x14ac:dyDescent="0.2">
      <c r="H162" s="137"/>
      <c r="I162" s="131">
        <f t="shared" si="2"/>
        <v>43525</v>
      </c>
      <c r="J162" s="268"/>
      <c r="K162" s="267"/>
      <c r="M162" s="269"/>
      <c r="N162" s="269"/>
      <c r="O162" s="35"/>
    </row>
    <row r="163" spans="8:16" ht="10.8" thickBot="1" x14ac:dyDescent="0.25">
      <c r="H163" s="7"/>
      <c r="I163" s="147"/>
      <c r="J163" s="148"/>
      <c r="K163" s="148"/>
      <c r="L163" s="11"/>
      <c r="M163" s="11"/>
      <c r="N163" s="149"/>
      <c r="O163" s="150"/>
    </row>
    <row r="164" spans="8:16" x14ac:dyDescent="0.2">
      <c r="H164" s="17"/>
      <c r="I164" s="144"/>
      <c r="J164" s="145"/>
      <c r="K164" s="145"/>
      <c r="L164" s="6"/>
      <c r="M164" s="6"/>
      <c r="N164" s="146"/>
      <c r="O164" s="17"/>
      <c r="P164" s="17"/>
    </row>
    <row r="165" spans="8:16" ht="13.8" hidden="1" thickBot="1" x14ac:dyDescent="0.25">
      <c r="I165" s="140">
        <f t="shared" si="2"/>
        <v>1</v>
      </c>
      <c r="J165" s="141">
        <v>10879.171200000001</v>
      </c>
      <c r="K165" s="142">
        <v>2719.7928000000002</v>
      </c>
      <c r="N165" s="143">
        <v>-181.86459999999997</v>
      </c>
    </row>
    <row r="166" spans="8:16" hidden="1" x14ac:dyDescent="0.2"/>
    <row r="167" spans="8:16" hidden="1" x14ac:dyDescent="0.2"/>
    <row r="168" spans="8:16" hidden="1" x14ac:dyDescent="0.2"/>
    <row r="169" spans="8:16" hidden="1" x14ac:dyDescent="0.2"/>
  </sheetData>
  <mergeCells count="2">
    <mergeCell ref="J8:K8"/>
    <mergeCell ref="M8:N8"/>
  </mergeCells>
  <phoneticPr fontId="2" type="noConversion"/>
  <dataValidations count="2">
    <dataValidation type="list" allowBlank="1" showInputMessage="1" showErrorMessage="1" sqref="D20">
      <formula1>"Yes,No"</formula1>
    </dataValidation>
    <dataValidation allowBlank="1" showErrorMessage="1" sqref="N11:N165 M11:M162"/>
  </dataValidation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759"/>
  <sheetViews>
    <sheetView showGridLines="0" zoomScale="80" zoomScaleNormal="80" workbookViewId="0">
      <selection activeCell="K21" sqref="K21"/>
    </sheetView>
  </sheetViews>
  <sheetFormatPr defaultColWidth="0" defaultRowHeight="13.2" x14ac:dyDescent="0.25"/>
  <cols>
    <col min="1" max="1" width="5.6640625" style="184" bestFit="1" customWidth="1"/>
    <col min="2" max="2" width="12.88671875" style="53" bestFit="1" customWidth="1"/>
    <col min="3" max="9" width="14.5546875" style="186" customWidth="1"/>
    <col min="10" max="10" width="2.6640625" style="186" customWidth="1"/>
    <col min="11" max="17" width="14.5546875" style="186" customWidth="1"/>
    <col min="18" max="18" width="2.6640625" style="83" customWidth="1"/>
    <col min="19" max="20" width="14.5546875" style="186" customWidth="1"/>
    <col min="21" max="21" width="2.6640625" style="83" customWidth="1"/>
    <col min="22" max="22" width="15.109375" style="83" hidden="1" customWidth="1"/>
    <col min="23" max="16384" width="9.109375" style="83" hidden="1"/>
  </cols>
  <sheetData>
    <row r="1" spans="1:20" s="51" customFormat="1" ht="18" thickBot="1" x14ac:dyDescent="0.35">
      <c r="A1" s="125" t="s">
        <v>83</v>
      </c>
      <c r="B1" s="59"/>
    </row>
    <row r="2" spans="1:20" s="51" customFormat="1" ht="13.8" thickBot="1" x14ac:dyDescent="0.3">
      <c r="A2" s="58"/>
      <c r="B2" s="56"/>
      <c r="C2" s="280" t="s">
        <v>16</v>
      </c>
      <c r="D2" s="281"/>
      <c r="E2" s="281"/>
      <c r="F2" s="281"/>
      <c r="G2" s="281"/>
      <c r="H2" s="281"/>
      <c r="I2" s="282"/>
      <c r="K2" s="283" t="s">
        <v>17</v>
      </c>
      <c r="L2" s="284"/>
      <c r="M2" s="284"/>
      <c r="N2" s="284"/>
      <c r="O2" s="284"/>
      <c r="P2" s="284"/>
      <c r="Q2" s="285"/>
    </row>
    <row r="3" spans="1:20" s="52" customFormat="1" ht="78.75" customHeight="1" x14ac:dyDescent="0.25">
      <c r="A3" s="46" t="s">
        <v>13</v>
      </c>
      <c r="B3" s="190" t="s">
        <v>3</v>
      </c>
      <c r="C3" s="48" t="s">
        <v>106</v>
      </c>
      <c r="D3" s="49" t="s">
        <v>117</v>
      </c>
      <c r="E3" s="49" t="s">
        <v>105</v>
      </c>
      <c r="F3" s="49" t="s">
        <v>107</v>
      </c>
      <c r="G3" s="49" t="s">
        <v>108</v>
      </c>
      <c r="H3" s="49" t="s">
        <v>109</v>
      </c>
      <c r="I3" s="50" t="s">
        <v>110</v>
      </c>
      <c r="K3" s="194" t="s">
        <v>106</v>
      </c>
      <c r="L3" s="105" t="s">
        <v>113</v>
      </c>
      <c r="M3" s="105" t="s">
        <v>105</v>
      </c>
      <c r="N3" s="105" t="s">
        <v>107</v>
      </c>
      <c r="O3" s="105" t="s">
        <v>108</v>
      </c>
      <c r="P3" s="105" t="s">
        <v>109</v>
      </c>
      <c r="Q3" s="195" t="s">
        <v>110</v>
      </c>
      <c r="S3" s="200" t="s">
        <v>136</v>
      </c>
      <c r="T3" s="200" t="s">
        <v>137</v>
      </c>
    </row>
    <row r="4" spans="1:20" s="51" customFormat="1" x14ac:dyDescent="0.25">
      <c r="A4" s="95">
        <v>1</v>
      </c>
      <c r="B4" s="191">
        <f>'1. Inputs'!D57</f>
        <v>43374</v>
      </c>
      <c r="C4" s="97">
        <v>0</v>
      </c>
      <c r="D4" s="72">
        <v>1</v>
      </c>
      <c r="E4" s="72">
        <v>8</v>
      </c>
      <c r="F4" s="72">
        <f>C4+E4</f>
        <v>8</v>
      </c>
      <c r="G4" s="72">
        <v>0</v>
      </c>
      <c r="H4" s="188">
        <v>8</v>
      </c>
      <c r="I4" s="189">
        <f>G4+H4</f>
        <v>8</v>
      </c>
      <c r="K4" s="197">
        <f t="shared" ref="K4:K67" si="0">C4</f>
        <v>0</v>
      </c>
      <c r="L4" s="188">
        <v>1</v>
      </c>
      <c r="M4" s="188">
        <f>E4</f>
        <v>8</v>
      </c>
      <c r="N4" s="188">
        <f>K4+M4</f>
        <v>8</v>
      </c>
      <c r="O4" s="188">
        <f>G4</f>
        <v>0</v>
      </c>
      <c r="P4" s="188">
        <f>H4</f>
        <v>8</v>
      </c>
      <c r="Q4" s="189">
        <f>O4+P4</f>
        <v>8</v>
      </c>
      <c r="S4" s="198">
        <v>-1</v>
      </c>
      <c r="T4" s="198">
        <v>0</v>
      </c>
    </row>
    <row r="5" spans="1:20" s="51" customFormat="1" x14ac:dyDescent="0.25">
      <c r="A5" s="98">
        <v>2</v>
      </c>
      <c r="B5" s="192">
        <f>B4+1</f>
        <v>43375</v>
      </c>
      <c r="C5" s="96">
        <v>0</v>
      </c>
      <c r="D5" s="66">
        <v>1</v>
      </c>
      <c r="E5" s="66">
        <v>9</v>
      </c>
      <c r="F5" s="72">
        <f t="shared" ref="F5:F68" si="1">C5+E5</f>
        <v>9</v>
      </c>
      <c r="G5" s="72">
        <v>0</v>
      </c>
      <c r="H5" s="188">
        <v>9</v>
      </c>
      <c r="I5" s="189">
        <f t="shared" ref="I5:I68" si="2">G5+H5</f>
        <v>9</v>
      </c>
      <c r="K5" s="270">
        <f t="shared" si="0"/>
        <v>0</v>
      </c>
      <c r="L5" s="72">
        <v>2</v>
      </c>
      <c r="M5" s="188">
        <f t="shared" ref="M5:M68" si="3">E5</f>
        <v>9</v>
      </c>
      <c r="N5" s="188">
        <f t="shared" ref="N5:N68" si="4">K5+M5</f>
        <v>9</v>
      </c>
      <c r="O5" s="188">
        <f t="shared" ref="O5:O68" si="5">G5</f>
        <v>0</v>
      </c>
      <c r="P5" s="188">
        <f t="shared" ref="P5:P68" si="6">H5</f>
        <v>9</v>
      </c>
      <c r="Q5" s="189">
        <f t="shared" ref="Q5:Q68" si="7">O5+P5</f>
        <v>9</v>
      </c>
      <c r="S5" s="178">
        <v>0</v>
      </c>
      <c r="T5" s="178">
        <v>1</v>
      </c>
    </row>
    <row r="6" spans="1:20" s="51" customFormat="1" x14ac:dyDescent="0.25">
      <c r="A6" s="98">
        <v>3</v>
      </c>
      <c r="B6" s="192">
        <f t="shared" ref="B6:B69" si="8">B5+1</f>
        <v>43376</v>
      </c>
      <c r="C6" s="96">
        <v>1</v>
      </c>
      <c r="D6" s="66">
        <v>1</v>
      </c>
      <c r="E6" s="66">
        <v>9</v>
      </c>
      <c r="F6" s="72">
        <f t="shared" si="1"/>
        <v>10</v>
      </c>
      <c r="G6" s="72">
        <v>0</v>
      </c>
      <c r="H6" s="188">
        <v>10</v>
      </c>
      <c r="I6" s="189">
        <f t="shared" si="2"/>
        <v>10</v>
      </c>
      <c r="K6" s="270">
        <f t="shared" si="0"/>
        <v>1</v>
      </c>
      <c r="L6" s="72">
        <v>2</v>
      </c>
      <c r="M6" s="188">
        <f t="shared" si="3"/>
        <v>9</v>
      </c>
      <c r="N6" s="188">
        <f t="shared" si="4"/>
        <v>10</v>
      </c>
      <c r="O6" s="188">
        <f t="shared" si="5"/>
        <v>0</v>
      </c>
      <c r="P6" s="188">
        <f t="shared" si="6"/>
        <v>10</v>
      </c>
      <c r="Q6" s="189">
        <f t="shared" si="7"/>
        <v>10</v>
      </c>
      <c r="S6" s="178">
        <v>0</v>
      </c>
      <c r="T6" s="178">
        <v>2</v>
      </c>
    </row>
    <row r="7" spans="1:20" s="51" customFormat="1" x14ac:dyDescent="0.25">
      <c r="A7" s="98">
        <v>4</v>
      </c>
      <c r="B7" s="192">
        <f t="shared" si="8"/>
        <v>43377</v>
      </c>
      <c r="C7" s="96">
        <v>2</v>
      </c>
      <c r="D7" s="66">
        <v>1</v>
      </c>
      <c r="E7" s="66">
        <v>9</v>
      </c>
      <c r="F7" s="72">
        <f t="shared" si="1"/>
        <v>11</v>
      </c>
      <c r="G7" s="72">
        <v>0</v>
      </c>
      <c r="H7" s="188">
        <v>11</v>
      </c>
      <c r="I7" s="189">
        <f t="shared" si="2"/>
        <v>11</v>
      </c>
      <c r="K7" s="270">
        <f t="shared" si="0"/>
        <v>2</v>
      </c>
      <c r="L7" s="72">
        <v>2</v>
      </c>
      <c r="M7" s="188">
        <f t="shared" si="3"/>
        <v>9</v>
      </c>
      <c r="N7" s="188">
        <f t="shared" si="4"/>
        <v>11</v>
      </c>
      <c r="O7" s="188">
        <f t="shared" si="5"/>
        <v>0</v>
      </c>
      <c r="P7" s="188">
        <f t="shared" si="6"/>
        <v>11</v>
      </c>
      <c r="Q7" s="189">
        <f t="shared" si="7"/>
        <v>11</v>
      </c>
      <c r="S7" s="178">
        <v>0</v>
      </c>
      <c r="T7" s="178">
        <v>3</v>
      </c>
    </row>
    <row r="8" spans="1:20" s="51" customFormat="1" x14ac:dyDescent="0.25">
      <c r="A8" s="98">
        <v>5</v>
      </c>
      <c r="B8" s="192">
        <f t="shared" si="8"/>
        <v>43378</v>
      </c>
      <c r="C8" s="96">
        <v>3</v>
      </c>
      <c r="D8" s="66">
        <v>1</v>
      </c>
      <c r="E8" s="66">
        <v>9</v>
      </c>
      <c r="F8" s="72">
        <f t="shared" si="1"/>
        <v>12</v>
      </c>
      <c r="G8" s="72">
        <v>0</v>
      </c>
      <c r="H8" s="188">
        <v>12</v>
      </c>
      <c r="I8" s="189">
        <f t="shared" si="2"/>
        <v>12</v>
      </c>
      <c r="K8" s="270">
        <f t="shared" si="0"/>
        <v>3</v>
      </c>
      <c r="L8" s="72">
        <v>2</v>
      </c>
      <c r="M8" s="188">
        <f t="shared" si="3"/>
        <v>9</v>
      </c>
      <c r="N8" s="188">
        <f t="shared" si="4"/>
        <v>12</v>
      </c>
      <c r="O8" s="188">
        <f t="shared" si="5"/>
        <v>0</v>
      </c>
      <c r="P8" s="188">
        <f t="shared" si="6"/>
        <v>12</v>
      </c>
      <c r="Q8" s="189">
        <f t="shared" si="7"/>
        <v>12</v>
      </c>
      <c r="S8" s="178">
        <v>0</v>
      </c>
      <c r="T8" s="178">
        <v>4</v>
      </c>
    </row>
    <row r="9" spans="1:20" s="51" customFormat="1" x14ac:dyDescent="0.25">
      <c r="A9" s="98">
        <v>6</v>
      </c>
      <c r="B9" s="192">
        <f t="shared" si="8"/>
        <v>43379</v>
      </c>
      <c r="C9" s="96">
        <v>3</v>
      </c>
      <c r="D9" s="66">
        <v>1</v>
      </c>
      <c r="E9" s="66">
        <v>10</v>
      </c>
      <c r="F9" s="72">
        <f t="shared" si="1"/>
        <v>13</v>
      </c>
      <c r="G9" s="72">
        <v>0</v>
      </c>
      <c r="H9" s="188">
        <v>13</v>
      </c>
      <c r="I9" s="189">
        <f t="shared" si="2"/>
        <v>13</v>
      </c>
      <c r="K9" s="270">
        <f t="shared" si="0"/>
        <v>3</v>
      </c>
      <c r="L9" s="72">
        <v>2</v>
      </c>
      <c r="M9" s="188">
        <f t="shared" si="3"/>
        <v>10</v>
      </c>
      <c r="N9" s="188">
        <f t="shared" si="4"/>
        <v>13</v>
      </c>
      <c r="O9" s="188">
        <f t="shared" si="5"/>
        <v>0</v>
      </c>
      <c r="P9" s="188">
        <f t="shared" si="6"/>
        <v>13</v>
      </c>
      <c r="Q9" s="189">
        <f t="shared" si="7"/>
        <v>13</v>
      </c>
      <c r="S9" s="178">
        <v>1</v>
      </c>
      <c r="T9" s="178">
        <v>5</v>
      </c>
    </row>
    <row r="10" spans="1:20" s="51" customFormat="1" x14ac:dyDescent="0.25">
      <c r="A10" s="98">
        <v>7</v>
      </c>
      <c r="B10" s="192">
        <f t="shared" si="8"/>
        <v>43380</v>
      </c>
      <c r="C10" s="96">
        <v>3</v>
      </c>
      <c r="D10" s="66">
        <v>1</v>
      </c>
      <c r="E10" s="66">
        <v>11</v>
      </c>
      <c r="F10" s="72">
        <f t="shared" si="1"/>
        <v>14</v>
      </c>
      <c r="G10" s="72">
        <v>0</v>
      </c>
      <c r="H10" s="188">
        <v>14</v>
      </c>
      <c r="I10" s="189">
        <f t="shared" si="2"/>
        <v>14</v>
      </c>
      <c r="K10" s="270">
        <f t="shared" si="0"/>
        <v>3</v>
      </c>
      <c r="L10" s="72">
        <v>2</v>
      </c>
      <c r="M10" s="188">
        <f t="shared" si="3"/>
        <v>11</v>
      </c>
      <c r="N10" s="188">
        <f t="shared" si="4"/>
        <v>14</v>
      </c>
      <c r="O10" s="188">
        <f t="shared" si="5"/>
        <v>0</v>
      </c>
      <c r="P10" s="188">
        <f t="shared" si="6"/>
        <v>14</v>
      </c>
      <c r="Q10" s="189">
        <f t="shared" si="7"/>
        <v>14</v>
      </c>
      <c r="S10" s="178">
        <v>2</v>
      </c>
      <c r="T10" s="178">
        <v>6</v>
      </c>
    </row>
    <row r="11" spans="1:20" s="51" customFormat="1" x14ac:dyDescent="0.25">
      <c r="A11" s="98">
        <v>8</v>
      </c>
      <c r="B11" s="192">
        <f t="shared" si="8"/>
        <v>43381</v>
      </c>
      <c r="C11" s="96">
        <v>6</v>
      </c>
      <c r="D11" s="66">
        <v>1</v>
      </c>
      <c r="E11" s="66">
        <v>9</v>
      </c>
      <c r="F11" s="72">
        <f t="shared" si="1"/>
        <v>15</v>
      </c>
      <c r="G11" s="72">
        <v>0</v>
      </c>
      <c r="H11" s="188">
        <v>15</v>
      </c>
      <c r="I11" s="189">
        <f t="shared" si="2"/>
        <v>15</v>
      </c>
      <c r="K11" s="270">
        <f t="shared" si="0"/>
        <v>6</v>
      </c>
      <c r="L11" s="72">
        <v>2</v>
      </c>
      <c r="M11" s="188">
        <f t="shared" si="3"/>
        <v>9</v>
      </c>
      <c r="N11" s="188">
        <f t="shared" si="4"/>
        <v>15</v>
      </c>
      <c r="O11" s="188">
        <f t="shared" si="5"/>
        <v>0</v>
      </c>
      <c r="P11" s="188">
        <f t="shared" si="6"/>
        <v>15</v>
      </c>
      <c r="Q11" s="189">
        <f t="shared" si="7"/>
        <v>15</v>
      </c>
      <c r="S11" s="178">
        <v>0</v>
      </c>
      <c r="T11" s="178">
        <v>7</v>
      </c>
    </row>
    <row r="12" spans="1:20" s="51" customFormat="1" x14ac:dyDescent="0.25">
      <c r="A12" s="98">
        <v>9</v>
      </c>
      <c r="B12" s="192">
        <f t="shared" si="8"/>
        <v>43382</v>
      </c>
      <c r="C12" s="96">
        <v>7</v>
      </c>
      <c r="D12" s="66">
        <v>1</v>
      </c>
      <c r="E12" s="66">
        <v>9</v>
      </c>
      <c r="F12" s="72">
        <f t="shared" si="1"/>
        <v>16</v>
      </c>
      <c r="G12" s="72">
        <v>0</v>
      </c>
      <c r="H12" s="188">
        <v>16</v>
      </c>
      <c r="I12" s="189">
        <f t="shared" si="2"/>
        <v>16</v>
      </c>
      <c r="K12" s="270">
        <f t="shared" si="0"/>
        <v>7</v>
      </c>
      <c r="L12" s="72">
        <v>2</v>
      </c>
      <c r="M12" s="188">
        <f t="shared" si="3"/>
        <v>9</v>
      </c>
      <c r="N12" s="188">
        <f t="shared" si="4"/>
        <v>16</v>
      </c>
      <c r="O12" s="188">
        <f t="shared" si="5"/>
        <v>0</v>
      </c>
      <c r="P12" s="188">
        <f t="shared" si="6"/>
        <v>16</v>
      </c>
      <c r="Q12" s="189">
        <f t="shared" si="7"/>
        <v>16</v>
      </c>
      <c r="S12" s="178">
        <v>0</v>
      </c>
      <c r="T12" s="178">
        <v>8</v>
      </c>
    </row>
    <row r="13" spans="1:20" s="51" customFormat="1" x14ac:dyDescent="0.25">
      <c r="A13" s="98">
        <v>10</v>
      </c>
      <c r="B13" s="192">
        <f t="shared" si="8"/>
        <v>43383</v>
      </c>
      <c r="C13" s="96">
        <v>8</v>
      </c>
      <c r="D13" s="66">
        <v>1</v>
      </c>
      <c r="E13" s="66">
        <v>9</v>
      </c>
      <c r="F13" s="72">
        <f t="shared" si="1"/>
        <v>17</v>
      </c>
      <c r="G13" s="72">
        <v>0</v>
      </c>
      <c r="H13" s="188">
        <v>17</v>
      </c>
      <c r="I13" s="189">
        <f t="shared" si="2"/>
        <v>17</v>
      </c>
      <c r="K13" s="270">
        <f t="shared" si="0"/>
        <v>8</v>
      </c>
      <c r="L13" s="72">
        <v>2</v>
      </c>
      <c r="M13" s="188">
        <f t="shared" si="3"/>
        <v>9</v>
      </c>
      <c r="N13" s="188">
        <f t="shared" si="4"/>
        <v>17</v>
      </c>
      <c r="O13" s="188">
        <f t="shared" si="5"/>
        <v>0</v>
      </c>
      <c r="P13" s="188">
        <f t="shared" si="6"/>
        <v>17</v>
      </c>
      <c r="Q13" s="189">
        <f t="shared" si="7"/>
        <v>17</v>
      </c>
      <c r="S13" s="178">
        <v>0</v>
      </c>
      <c r="T13" s="178">
        <v>9</v>
      </c>
    </row>
    <row r="14" spans="1:20" s="51" customFormat="1" x14ac:dyDescent="0.25">
      <c r="A14" s="98">
        <v>11</v>
      </c>
      <c r="B14" s="192">
        <f t="shared" si="8"/>
        <v>43384</v>
      </c>
      <c r="C14" s="96">
        <v>9</v>
      </c>
      <c r="D14" s="66">
        <v>1</v>
      </c>
      <c r="E14" s="66">
        <v>9</v>
      </c>
      <c r="F14" s="72">
        <f t="shared" si="1"/>
        <v>18</v>
      </c>
      <c r="G14" s="72">
        <v>0</v>
      </c>
      <c r="H14" s="188">
        <v>18</v>
      </c>
      <c r="I14" s="189">
        <f t="shared" si="2"/>
        <v>18</v>
      </c>
      <c r="K14" s="270">
        <f t="shared" si="0"/>
        <v>9</v>
      </c>
      <c r="L14" s="72">
        <v>2</v>
      </c>
      <c r="M14" s="188">
        <f t="shared" si="3"/>
        <v>9</v>
      </c>
      <c r="N14" s="188">
        <f t="shared" si="4"/>
        <v>18</v>
      </c>
      <c r="O14" s="188">
        <f t="shared" si="5"/>
        <v>0</v>
      </c>
      <c r="P14" s="188">
        <f t="shared" si="6"/>
        <v>18</v>
      </c>
      <c r="Q14" s="189">
        <f t="shared" si="7"/>
        <v>18</v>
      </c>
      <c r="S14" s="178">
        <v>0</v>
      </c>
      <c r="T14" s="178">
        <v>10</v>
      </c>
    </row>
    <row r="15" spans="1:20" s="51" customFormat="1" x14ac:dyDescent="0.25">
      <c r="A15" s="98">
        <v>12</v>
      </c>
      <c r="B15" s="192">
        <f t="shared" si="8"/>
        <v>43385</v>
      </c>
      <c r="C15" s="96">
        <v>10</v>
      </c>
      <c r="D15" s="66">
        <v>1</v>
      </c>
      <c r="E15" s="66">
        <v>9</v>
      </c>
      <c r="F15" s="72">
        <f t="shared" si="1"/>
        <v>19</v>
      </c>
      <c r="G15" s="72">
        <v>0</v>
      </c>
      <c r="H15" s="188">
        <v>19</v>
      </c>
      <c r="I15" s="189">
        <f t="shared" si="2"/>
        <v>19</v>
      </c>
      <c r="K15" s="270">
        <f t="shared" si="0"/>
        <v>10</v>
      </c>
      <c r="L15" s="72">
        <v>2</v>
      </c>
      <c r="M15" s="188">
        <f t="shared" si="3"/>
        <v>9</v>
      </c>
      <c r="N15" s="188">
        <f t="shared" si="4"/>
        <v>19</v>
      </c>
      <c r="O15" s="188">
        <f t="shared" si="5"/>
        <v>0</v>
      </c>
      <c r="P15" s="188">
        <f t="shared" si="6"/>
        <v>19</v>
      </c>
      <c r="Q15" s="189">
        <f t="shared" si="7"/>
        <v>19</v>
      </c>
      <c r="S15" s="178">
        <v>0</v>
      </c>
      <c r="T15" s="178">
        <v>11</v>
      </c>
    </row>
    <row r="16" spans="1:20" s="51" customFormat="1" x14ac:dyDescent="0.25">
      <c r="A16" s="98">
        <v>13</v>
      </c>
      <c r="B16" s="192">
        <f t="shared" si="8"/>
        <v>43386</v>
      </c>
      <c r="C16" s="96">
        <v>10</v>
      </c>
      <c r="D16" s="66">
        <v>1</v>
      </c>
      <c r="E16" s="66">
        <v>10</v>
      </c>
      <c r="F16" s="72">
        <f t="shared" si="1"/>
        <v>20</v>
      </c>
      <c r="G16" s="72">
        <v>0</v>
      </c>
      <c r="H16" s="188">
        <v>20</v>
      </c>
      <c r="I16" s="189">
        <f t="shared" si="2"/>
        <v>20</v>
      </c>
      <c r="K16" s="270">
        <f t="shared" si="0"/>
        <v>10</v>
      </c>
      <c r="L16" s="72">
        <v>2</v>
      </c>
      <c r="M16" s="188">
        <f t="shared" si="3"/>
        <v>10</v>
      </c>
      <c r="N16" s="188">
        <f t="shared" si="4"/>
        <v>20</v>
      </c>
      <c r="O16" s="188">
        <f t="shared" si="5"/>
        <v>0</v>
      </c>
      <c r="P16" s="188">
        <f t="shared" si="6"/>
        <v>20</v>
      </c>
      <c r="Q16" s="189">
        <f t="shared" si="7"/>
        <v>20</v>
      </c>
      <c r="S16" s="178">
        <v>1</v>
      </c>
      <c r="T16" s="178">
        <v>12</v>
      </c>
    </row>
    <row r="17" spans="1:22" s="51" customFormat="1" x14ac:dyDescent="0.25">
      <c r="A17" s="98">
        <v>14</v>
      </c>
      <c r="B17" s="192">
        <f t="shared" si="8"/>
        <v>43387</v>
      </c>
      <c r="C17" s="96">
        <v>10</v>
      </c>
      <c r="D17" s="66">
        <v>1</v>
      </c>
      <c r="E17" s="66">
        <v>11</v>
      </c>
      <c r="F17" s="72">
        <f t="shared" si="1"/>
        <v>21</v>
      </c>
      <c r="G17" s="72">
        <v>0</v>
      </c>
      <c r="H17" s="188">
        <v>21</v>
      </c>
      <c r="I17" s="189">
        <f t="shared" si="2"/>
        <v>21</v>
      </c>
      <c r="J17" s="59"/>
      <c r="K17" s="270">
        <f t="shared" si="0"/>
        <v>10</v>
      </c>
      <c r="L17" s="72">
        <v>2</v>
      </c>
      <c r="M17" s="188">
        <f t="shared" si="3"/>
        <v>11</v>
      </c>
      <c r="N17" s="188">
        <f t="shared" si="4"/>
        <v>21</v>
      </c>
      <c r="O17" s="188">
        <f t="shared" si="5"/>
        <v>0</v>
      </c>
      <c r="P17" s="188">
        <f t="shared" si="6"/>
        <v>21</v>
      </c>
      <c r="Q17" s="189">
        <f t="shared" si="7"/>
        <v>21</v>
      </c>
      <c r="S17" s="178">
        <v>2</v>
      </c>
      <c r="T17" s="178">
        <v>13</v>
      </c>
    </row>
    <row r="18" spans="1:22" s="51" customFormat="1" x14ac:dyDescent="0.25">
      <c r="A18" s="98">
        <v>15</v>
      </c>
      <c r="B18" s="192">
        <f t="shared" si="8"/>
        <v>43388</v>
      </c>
      <c r="C18" s="96">
        <v>13</v>
      </c>
      <c r="D18" s="66">
        <v>1</v>
      </c>
      <c r="E18" s="66">
        <v>9</v>
      </c>
      <c r="F18" s="72">
        <f t="shared" si="1"/>
        <v>22</v>
      </c>
      <c r="G18" s="72">
        <v>0</v>
      </c>
      <c r="H18" s="188">
        <v>22</v>
      </c>
      <c r="I18" s="189">
        <f t="shared" si="2"/>
        <v>22</v>
      </c>
      <c r="J18" s="59"/>
      <c r="K18" s="270">
        <f t="shared" si="0"/>
        <v>13</v>
      </c>
      <c r="L18" s="72">
        <v>2</v>
      </c>
      <c r="M18" s="188">
        <f t="shared" si="3"/>
        <v>9</v>
      </c>
      <c r="N18" s="188">
        <f t="shared" si="4"/>
        <v>22</v>
      </c>
      <c r="O18" s="188">
        <f t="shared" si="5"/>
        <v>0</v>
      </c>
      <c r="P18" s="188">
        <f t="shared" si="6"/>
        <v>22</v>
      </c>
      <c r="Q18" s="189">
        <f t="shared" si="7"/>
        <v>22</v>
      </c>
      <c r="S18" s="178">
        <v>0</v>
      </c>
      <c r="T18" s="178">
        <v>14</v>
      </c>
    </row>
    <row r="19" spans="1:22" s="51" customFormat="1" x14ac:dyDescent="0.25">
      <c r="A19" s="98">
        <v>16</v>
      </c>
      <c r="B19" s="192">
        <f t="shared" si="8"/>
        <v>43389</v>
      </c>
      <c r="C19" s="96">
        <v>14</v>
      </c>
      <c r="D19" s="66">
        <v>1</v>
      </c>
      <c r="E19" s="66">
        <v>9</v>
      </c>
      <c r="F19" s="72">
        <f t="shared" si="1"/>
        <v>23</v>
      </c>
      <c r="G19" s="72">
        <v>0</v>
      </c>
      <c r="H19" s="188">
        <v>23</v>
      </c>
      <c r="I19" s="189">
        <f t="shared" si="2"/>
        <v>23</v>
      </c>
      <c r="J19" s="59"/>
      <c r="K19" s="270">
        <f t="shared" si="0"/>
        <v>14</v>
      </c>
      <c r="L19" s="72">
        <v>2</v>
      </c>
      <c r="M19" s="188">
        <f t="shared" si="3"/>
        <v>9</v>
      </c>
      <c r="N19" s="188">
        <f t="shared" si="4"/>
        <v>23</v>
      </c>
      <c r="O19" s="188">
        <f t="shared" si="5"/>
        <v>0</v>
      </c>
      <c r="P19" s="188">
        <f t="shared" si="6"/>
        <v>23</v>
      </c>
      <c r="Q19" s="189">
        <f t="shared" si="7"/>
        <v>23</v>
      </c>
      <c r="S19" s="178">
        <v>0</v>
      </c>
      <c r="T19" s="178">
        <v>15</v>
      </c>
    </row>
    <row r="20" spans="1:22" s="51" customFormat="1" x14ac:dyDescent="0.25">
      <c r="A20" s="98">
        <v>17</v>
      </c>
      <c r="B20" s="192">
        <f t="shared" si="8"/>
        <v>43390</v>
      </c>
      <c r="C20" s="96">
        <v>9</v>
      </c>
      <c r="D20" s="66">
        <v>1</v>
      </c>
      <c r="E20" s="66">
        <v>9</v>
      </c>
      <c r="F20" s="72">
        <f t="shared" si="1"/>
        <v>18</v>
      </c>
      <c r="G20" s="72">
        <v>0</v>
      </c>
      <c r="H20" s="188">
        <v>24</v>
      </c>
      <c r="I20" s="189">
        <f t="shared" si="2"/>
        <v>24</v>
      </c>
      <c r="J20" s="59"/>
      <c r="K20" s="270">
        <f t="shared" si="0"/>
        <v>9</v>
      </c>
      <c r="L20" s="72">
        <v>2</v>
      </c>
      <c r="M20" s="188">
        <f t="shared" si="3"/>
        <v>9</v>
      </c>
      <c r="N20" s="188">
        <f t="shared" si="4"/>
        <v>18</v>
      </c>
      <c r="O20" s="188">
        <f t="shared" si="5"/>
        <v>0</v>
      </c>
      <c r="P20" s="188">
        <f t="shared" si="6"/>
        <v>24</v>
      </c>
      <c r="Q20" s="189">
        <f t="shared" si="7"/>
        <v>24</v>
      </c>
      <c r="S20" s="178">
        <v>0</v>
      </c>
      <c r="T20" s="178">
        <v>16</v>
      </c>
    </row>
    <row r="21" spans="1:22" s="51" customFormat="1" x14ac:dyDescent="0.25">
      <c r="A21" s="98">
        <v>18</v>
      </c>
      <c r="B21" s="192">
        <f t="shared" si="8"/>
        <v>43391</v>
      </c>
      <c r="C21" s="96">
        <v>10</v>
      </c>
      <c r="D21" s="66">
        <v>1</v>
      </c>
      <c r="E21" s="66">
        <v>9</v>
      </c>
      <c r="F21" s="72">
        <f t="shared" si="1"/>
        <v>19</v>
      </c>
      <c r="G21" s="72">
        <v>0</v>
      </c>
      <c r="H21" s="188">
        <v>25</v>
      </c>
      <c r="I21" s="189">
        <f t="shared" si="2"/>
        <v>25</v>
      </c>
      <c r="J21" s="59"/>
      <c r="K21" s="270">
        <f t="shared" si="0"/>
        <v>10</v>
      </c>
      <c r="L21" s="72">
        <v>2</v>
      </c>
      <c r="M21" s="188">
        <f t="shared" si="3"/>
        <v>9</v>
      </c>
      <c r="N21" s="188">
        <f t="shared" si="4"/>
        <v>19</v>
      </c>
      <c r="O21" s="188">
        <f t="shared" si="5"/>
        <v>0</v>
      </c>
      <c r="P21" s="188">
        <f t="shared" si="6"/>
        <v>25</v>
      </c>
      <c r="Q21" s="189">
        <f t="shared" si="7"/>
        <v>25</v>
      </c>
      <c r="S21" s="178">
        <v>0</v>
      </c>
      <c r="T21" s="178">
        <v>17</v>
      </c>
    </row>
    <row r="22" spans="1:22" s="51" customFormat="1" x14ac:dyDescent="0.25">
      <c r="A22" s="98">
        <v>19</v>
      </c>
      <c r="B22" s="192">
        <f t="shared" si="8"/>
        <v>43392</v>
      </c>
      <c r="C22" s="96">
        <v>11</v>
      </c>
      <c r="D22" s="66">
        <v>1</v>
      </c>
      <c r="E22" s="66">
        <v>9</v>
      </c>
      <c r="F22" s="72">
        <f t="shared" si="1"/>
        <v>20</v>
      </c>
      <c r="G22" s="72">
        <v>0</v>
      </c>
      <c r="H22" s="188">
        <v>26</v>
      </c>
      <c r="I22" s="189">
        <f t="shared" si="2"/>
        <v>26</v>
      </c>
      <c r="J22" s="59"/>
      <c r="K22" s="270">
        <f t="shared" si="0"/>
        <v>11</v>
      </c>
      <c r="L22" s="72">
        <v>2</v>
      </c>
      <c r="M22" s="188">
        <f t="shared" si="3"/>
        <v>9</v>
      </c>
      <c r="N22" s="188">
        <f t="shared" si="4"/>
        <v>20</v>
      </c>
      <c r="O22" s="188">
        <f t="shared" si="5"/>
        <v>0</v>
      </c>
      <c r="P22" s="188">
        <f t="shared" si="6"/>
        <v>26</v>
      </c>
      <c r="Q22" s="189">
        <f t="shared" si="7"/>
        <v>26</v>
      </c>
      <c r="S22" s="178">
        <v>0</v>
      </c>
      <c r="T22" s="178">
        <v>18</v>
      </c>
    </row>
    <row r="23" spans="1:22" s="51" customFormat="1" x14ac:dyDescent="0.25">
      <c r="A23" s="98">
        <v>20</v>
      </c>
      <c r="B23" s="192">
        <f t="shared" si="8"/>
        <v>43393</v>
      </c>
      <c r="C23" s="96">
        <v>11</v>
      </c>
      <c r="D23" s="66">
        <v>1</v>
      </c>
      <c r="E23" s="66">
        <v>10</v>
      </c>
      <c r="F23" s="72">
        <f t="shared" si="1"/>
        <v>21</v>
      </c>
      <c r="G23" s="72">
        <v>0</v>
      </c>
      <c r="H23" s="188">
        <v>27</v>
      </c>
      <c r="I23" s="189">
        <f t="shared" si="2"/>
        <v>27</v>
      </c>
      <c r="J23" s="59"/>
      <c r="K23" s="270">
        <f t="shared" si="0"/>
        <v>11</v>
      </c>
      <c r="L23" s="72">
        <v>2</v>
      </c>
      <c r="M23" s="188">
        <f t="shared" si="3"/>
        <v>10</v>
      </c>
      <c r="N23" s="188">
        <f t="shared" si="4"/>
        <v>21</v>
      </c>
      <c r="O23" s="188">
        <f t="shared" si="5"/>
        <v>0</v>
      </c>
      <c r="P23" s="188">
        <f t="shared" si="6"/>
        <v>27</v>
      </c>
      <c r="Q23" s="189">
        <f t="shared" si="7"/>
        <v>27</v>
      </c>
      <c r="S23" s="178">
        <v>1</v>
      </c>
      <c r="T23" s="178">
        <v>19</v>
      </c>
    </row>
    <row r="24" spans="1:22" s="51" customFormat="1" x14ac:dyDescent="0.25">
      <c r="A24" s="98">
        <v>21</v>
      </c>
      <c r="B24" s="192">
        <f t="shared" si="8"/>
        <v>43394</v>
      </c>
      <c r="C24" s="96">
        <v>11</v>
      </c>
      <c r="D24" s="66">
        <v>1</v>
      </c>
      <c r="E24" s="66">
        <v>11</v>
      </c>
      <c r="F24" s="72">
        <f t="shared" si="1"/>
        <v>22</v>
      </c>
      <c r="G24" s="72">
        <v>0</v>
      </c>
      <c r="H24" s="188">
        <v>28</v>
      </c>
      <c r="I24" s="189">
        <f t="shared" si="2"/>
        <v>28</v>
      </c>
      <c r="J24" s="59"/>
      <c r="K24" s="270">
        <f t="shared" si="0"/>
        <v>11</v>
      </c>
      <c r="L24" s="72">
        <v>2</v>
      </c>
      <c r="M24" s="188">
        <f t="shared" si="3"/>
        <v>11</v>
      </c>
      <c r="N24" s="188">
        <f t="shared" si="4"/>
        <v>22</v>
      </c>
      <c r="O24" s="188">
        <f t="shared" si="5"/>
        <v>0</v>
      </c>
      <c r="P24" s="188">
        <f t="shared" si="6"/>
        <v>28</v>
      </c>
      <c r="Q24" s="189">
        <f t="shared" si="7"/>
        <v>28</v>
      </c>
      <c r="S24" s="178">
        <v>2</v>
      </c>
      <c r="T24" s="178">
        <v>20</v>
      </c>
    </row>
    <row r="25" spans="1:22" s="51" customFormat="1" x14ac:dyDescent="0.25">
      <c r="A25" s="98">
        <v>22</v>
      </c>
      <c r="B25" s="192">
        <f t="shared" si="8"/>
        <v>43395</v>
      </c>
      <c r="C25" s="96">
        <v>14</v>
      </c>
      <c r="D25" s="66">
        <v>1</v>
      </c>
      <c r="E25" s="66">
        <v>9</v>
      </c>
      <c r="F25" s="72">
        <f t="shared" si="1"/>
        <v>23</v>
      </c>
      <c r="G25" s="72">
        <v>0</v>
      </c>
      <c r="H25" s="188">
        <v>29</v>
      </c>
      <c r="I25" s="189">
        <f t="shared" si="2"/>
        <v>29</v>
      </c>
      <c r="J25" s="59"/>
      <c r="K25" s="270">
        <f t="shared" si="0"/>
        <v>14</v>
      </c>
      <c r="L25" s="72">
        <v>2</v>
      </c>
      <c r="M25" s="188">
        <f t="shared" si="3"/>
        <v>9</v>
      </c>
      <c r="N25" s="188">
        <f t="shared" si="4"/>
        <v>23</v>
      </c>
      <c r="O25" s="188">
        <f t="shared" si="5"/>
        <v>0</v>
      </c>
      <c r="P25" s="188">
        <f t="shared" si="6"/>
        <v>29</v>
      </c>
      <c r="Q25" s="189">
        <f t="shared" si="7"/>
        <v>29</v>
      </c>
      <c r="S25" s="178">
        <v>0</v>
      </c>
      <c r="T25" s="178">
        <v>21</v>
      </c>
    </row>
    <row r="26" spans="1:22" s="51" customFormat="1" x14ac:dyDescent="0.25">
      <c r="A26" s="98">
        <v>23</v>
      </c>
      <c r="B26" s="192">
        <f t="shared" si="8"/>
        <v>43396</v>
      </c>
      <c r="C26" s="96">
        <v>15</v>
      </c>
      <c r="D26" s="66">
        <v>1</v>
      </c>
      <c r="E26" s="66">
        <v>9</v>
      </c>
      <c r="F26" s="72">
        <f t="shared" si="1"/>
        <v>24</v>
      </c>
      <c r="G26" s="72">
        <v>0</v>
      </c>
      <c r="H26" s="188">
        <v>30</v>
      </c>
      <c r="I26" s="189">
        <f t="shared" si="2"/>
        <v>30</v>
      </c>
      <c r="J26" s="59"/>
      <c r="K26" s="270">
        <f t="shared" si="0"/>
        <v>15</v>
      </c>
      <c r="L26" s="72">
        <v>2</v>
      </c>
      <c r="M26" s="188">
        <f t="shared" si="3"/>
        <v>9</v>
      </c>
      <c r="N26" s="188">
        <f t="shared" si="4"/>
        <v>24</v>
      </c>
      <c r="O26" s="188">
        <f t="shared" si="5"/>
        <v>0</v>
      </c>
      <c r="P26" s="188">
        <f t="shared" si="6"/>
        <v>30</v>
      </c>
      <c r="Q26" s="189">
        <f t="shared" si="7"/>
        <v>30</v>
      </c>
      <c r="S26" s="178">
        <v>0</v>
      </c>
      <c r="T26" s="178">
        <v>22</v>
      </c>
      <c r="V26" s="99"/>
    </row>
    <row r="27" spans="1:22" s="51" customFormat="1" x14ac:dyDescent="0.25">
      <c r="A27" s="98">
        <v>24</v>
      </c>
      <c r="B27" s="192">
        <f t="shared" si="8"/>
        <v>43397</v>
      </c>
      <c r="C27" s="96">
        <v>9</v>
      </c>
      <c r="D27" s="66">
        <v>1</v>
      </c>
      <c r="E27" s="66">
        <v>9</v>
      </c>
      <c r="F27" s="72">
        <f t="shared" si="1"/>
        <v>18</v>
      </c>
      <c r="G27" s="72">
        <v>0</v>
      </c>
      <c r="H27" s="188">
        <v>31</v>
      </c>
      <c r="I27" s="189">
        <f t="shared" si="2"/>
        <v>31</v>
      </c>
      <c r="J27" s="59"/>
      <c r="K27" s="270">
        <f t="shared" si="0"/>
        <v>9</v>
      </c>
      <c r="L27" s="72">
        <v>2</v>
      </c>
      <c r="M27" s="188">
        <f t="shared" si="3"/>
        <v>9</v>
      </c>
      <c r="N27" s="188">
        <f t="shared" si="4"/>
        <v>18</v>
      </c>
      <c r="O27" s="188">
        <f t="shared" si="5"/>
        <v>0</v>
      </c>
      <c r="P27" s="188">
        <f t="shared" si="6"/>
        <v>31</v>
      </c>
      <c r="Q27" s="189">
        <f t="shared" si="7"/>
        <v>31</v>
      </c>
      <c r="S27" s="178">
        <v>0</v>
      </c>
      <c r="T27" s="178">
        <v>23</v>
      </c>
    </row>
    <row r="28" spans="1:22" s="51" customFormat="1" x14ac:dyDescent="0.25">
      <c r="A28" s="98">
        <v>25</v>
      </c>
      <c r="B28" s="192">
        <f t="shared" si="8"/>
        <v>43398</v>
      </c>
      <c r="C28" s="96">
        <v>10</v>
      </c>
      <c r="D28" s="66">
        <v>1</v>
      </c>
      <c r="E28" s="66">
        <v>9</v>
      </c>
      <c r="F28" s="72">
        <f t="shared" si="1"/>
        <v>19</v>
      </c>
      <c r="G28" s="72">
        <v>0</v>
      </c>
      <c r="H28" s="188">
        <v>32</v>
      </c>
      <c r="I28" s="189">
        <f t="shared" si="2"/>
        <v>32</v>
      </c>
      <c r="J28" s="59"/>
      <c r="K28" s="270">
        <f t="shared" si="0"/>
        <v>10</v>
      </c>
      <c r="L28" s="72">
        <v>2</v>
      </c>
      <c r="M28" s="188">
        <f t="shared" si="3"/>
        <v>9</v>
      </c>
      <c r="N28" s="188">
        <f t="shared" si="4"/>
        <v>19</v>
      </c>
      <c r="O28" s="188">
        <f t="shared" si="5"/>
        <v>0</v>
      </c>
      <c r="P28" s="188">
        <f t="shared" si="6"/>
        <v>32</v>
      </c>
      <c r="Q28" s="189">
        <f t="shared" si="7"/>
        <v>32</v>
      </c>
      <c r="S28" s="178">
        <v>0</v>
      </c>
      <c r="T28" s="178">
        <v>24</v>
      </c>
    </row>
    <row r="29" spans="1:22" s="51" customFormat="1" x14ac:dyDescent="0.25">
      <c r="A29" s="98">
        <v>26</v>
      </c>
      <c r="B29" s="192">
        <f t="shared" si="8"/>
        <v>43399</v>
      </c>
      <c r="C29" s="96">
        <v>11</v>
      </c>
      <c r="D29" s="66">
        <v>1</v>
      </c>
      <c r="E29" s="66">
        <v>9</v>
      </c>
      <c r="F29" s="72">
        <f t="shared" si="1"/>
        <v>20</v>
      </c>
      <c r="G29" s="72">
        <v>0</v>
      </c>
      <c r="H29" s="188">
        <v>33</v>
      </c>
      <c r="I29" s="189">
        <f t="shared" si="2"/>
        <v>33</v>
      </c>
      <c r="J29" s="59"/>
      <c r="K29" s="270">
        <f t="shared" si="0"/>
        <v>11</v>
      </c>
      <c r="L29" s="72">
        <v>2</v>
      </c>
      <c r="M29" s="188">
        <f t="shared" si="3"/>
        <v>9</v>
      </c>
      <c r="N29" s="188">
        <f t="shared" si="4"/>
        <v>20</v>
      </c>
      <c r="O29" s="188">
        <f t="shared" si="5"/>
        <v>0</v>
      </c>
      <c r="P29" s="188">
        <f t="shared" si="6"/>
        <v>33</v>
      </c>
      <c r="Q29" s="189">
        <f t="shared" si="7"/>
        <v>33</v>
      </c>
      <c r="S29" s="178">
        <v>0</v>
      </c>
      <c r="T29" s="178">
        <v>25</v>
      </c>
    </row>
    <row r="30" spans="1:22" s="51" customFormat="1" x14ac:dyDescent="0.25">
      <c r="A30" s="98">
        <v>27</v>
      </c>
      <c r="B30" s="192">
        <f t="shared" si="8"/>
        <v>43400</v>
      </c>
      <c r="C30" s="96">
        <v>11</v>
      </c>
      <c r="D30" s="66">
        <v>1</v>
      </c>
      <c r="E30" s="66">
        <v>10</v>
      </c>
      <c r="F30" s="72">
        <f t="shared" si="1"/>
        <v>21</v>
      </c>
      <c r="G30" s="72">
        <v>0</v>
      </c>
      <c r="H30" s="188">
        <v>34</v>
      </c>
      <c r="I30" s="189">
        <f t="shared" si="2"/>
        <v>34</v>
      </c>
      <c r="J30" s="59"/>
      <c r="K30" s="270">
        <f t="shared" si="0"/>
        <v>11</v>
      </c>
      <c r="L30" s="72">
        <v>2</v>
      </c>
      <c r="M30" s="188">
        <f t="shared" si="3"/>
        <v>10</v>
      </c>
      <c r="N30" s="188">
        <f t="shared" si="4"/>
        <v>21</v>
      </c>
      <c r="O30" s="188">
        <f t="shared" si="5"/>
        <v>0</v>
      </c>
      <c r="P30" s="188">
        <f t="shared" si="6"/>
        <v>34</v>
      </c>
      <c r="Q30" s="189">
        <f t="shared" si="7"/>
        <v>34</v>
      </c>
      <c r="S30" s="178">
        <v>1</v>
      </c>
      <c r="T30" s="178">
        <v>26</v>
      </c>
    </row>
    <row r="31" spans="1:22" s="51" customFormat="1" x14ac:dyDescent="0.25">
      <c r="A31" s="98">
        <v>28</v>
      </c>
      <c r="B31" s="192">
        <f t="shared" si="8"/>
        <v>43401</v>
      </c>
      <c r="C31" s="96">
        <v>11</v>
      </c>
      <c r="D31" s="66">
        <v>1</v>
      </c>
      <c r="E31" s="66">
        <v>11</v>
      </c>
      <c r="F31" s="72">
        <f t="shared" si="1"/>
        <v>22</v>
      </c>
      <c r="G31" s="72">
        <v>0</v>
      </c>
      <c r="H31" s="188">
        <v>35</v>
      </c>
      <c r="I31" s="189">
        <f t="shared" si="2"/>
        <v>35</v>
      </c>
      <c r="J31" s="59"/>
      <c r="K31" s="270">
        <f t="shared" si="0"/>
        <v>11</v>
      </c>
      <c r="L31" s="72">
        <v>2</v>
      </c>
      <c r="M31" s="188">
        <f t="shared" si="3"/>
        <v>11</v>
      </c>
      <c r="N31" s="188">
        <f t="shared" si="4"/>
        <v>22</v>
      </c>
      <c r="O31" s="188">
        <f t="shared" si="5"/>
        <v>0</v>
      </c>
      <c r="P31" s="188">
        <f t="shared" si="6"/>
        <v>35</v>
      </c>
      <c r="Q31" s="189">
        <f t="shared" si="7"/>
        <v>35</v>
      </c>
      <c r="S31" s="178">
        <v>2</v>
      </c>
      <c r="T31" s="178">
        <v>27</v>
      </c>
    </row>
    <row r="32" spans="1:22" s="51" customFormat="1" x14ac:dyDescent="0.25">
      <c r="A32" s="98">
        <v>29</v>
      </c>
      <c r="B32" s="192">
        <f t="shared" si="8"/>
        <v>43402</v>
      </c>
      <c r="C32" s="96">
        <v>14</v>
      </c>
      <c r="D32" s="66">
        <v>1</v>
      </c>
      <c r="E32" s="66">
        <v>9</v>
      </c>
      <c r="F32" s="72">
        <f t="shared" si="1"/>
        <v>23</v>
      </c>
      <c r="G32" s="72">
        <v>0</v>
      </c>
      <c r="H32" s="188">
        <v>36</v>
      </c>
      <c r="I32" s="189">
        <f t="shared" si="2"/>
        <v>36</v>
      </c>
      <c r="J32" s="59"/>
      <c r="K32" s="270">
        <f t="shared" si="0"/>
        <v>14</v>
      </c>
      <c r="L32" s="72">
        <v>2</v>
      </c>
      <c r="M32" s="188">
        <f t="shared" si="3"/>
        <v>9</v>
      </c>
      <c r="N32" s="188">
        <f t="shared" si="4"/>
        <v>23</v>
      </c>
      <c r="O32" s="188">
        <f t="shared" si="5"/>
        <v>0</v>
      </c>
      <c r="P32" s="188">
        <f t="shared" si="6"/>
        <v>36</v>
      </c>
      <c r="Q32" s="189">
        <f t="shared" si="7"/>
        <v>36</v>
      </c>
      <c r="S32" s="178">
        <v>0</v>
      </c>
      <c r="T32" s="178">
        <v>28</v>
      </c>
    </row>
    <row r="33" spans="1:20" s="51" customFormat="1" x14ac:dyDescent="0.25">
      <c r="A33" s="98">
        <v>30</v>
      </c>
      <c r="B33" s="192">
        <f t="shared" si="8"/>
        <v>43403</v>
      </c>
      <c r="C33" s="96">
        <v>15</v>
      </c>
      <c r="D33" s="66">
        <v>1</v>
      </c>
      <c r="E33" s="66">
        <v>9</v>
      </c>
      <c r="F33" s="72">
        <f t="shared" si="1"/>
        <v>24</v>
      </c>
      <c r="G33" s="72">
        <v>0</v>
      </c>
      <c r="H33" s="188">
        <v>37</v>
      </c>
      <c r="I33" s="189">
        <f t="shared" si="2"/>
        <v>37</v>
      </c>
      <c r="J33" s="59"/>
      <c r="K33" s="270">
        <f t="shared" si="0"/>
        <v>15</v>
      </c>
      <c r="L33" s="72">
        <v>2</v>
      </c>
      <c r="M33" s="188">
        <f t="shared" si="3"/>
        <v>9</v>
      </c>
      <c r="N33" s="188">
        <f t="shared" si="4"/>
        <v>24</v>
      </c>
      <c r="O33" s="188">
        <f t="shared" si="5"/>
        <v>0</v>
      </c>
      <c r="P33" s="188">
        <f t="shared" si="6"/>
        <v>37</v>
      </c>
      <c r="Q33" s="189">
        <f t="shared" si="7"/>
        <v>37</v>
      </c>
      <c r="S33" s="178">
        <v>0</v>
      </c>
      <c r="T33" s="178">
        <v>29</v>
      </c>
    </row>
    <row r="34" spans="1:20" s="51" customFormat="1" x14ac:dyDescent="0.25">
      <c r="A34" s="98">
        <v>31</v>
      </c>
      <c r="B34" s="192">
        <f t="shared" si="8"/>
        <v>43404</v>
      </c>
      <c r="C34" s="96">
        <v>9</v>
      </c>
      <c r="D34" s="66">
        <v>1</v>
      </c>
      <c r="E34" s="66">
        <v>9</v>
      </c>
      <c r="F34" s="72">
        <f t="shared" si="1"/>
        <v>18</v>
      </c>
      <c r="G34" s="72">
        <v>0</v>
      </c>
      <c r="H34" s="188">
        <v>38</v>
      </c>
      <c r="I34" s="189">
        <f t="shared" si="2"/>
        <v>38</v>
      </c>
      <c r="J34" s="59"/>
      <c r="K34" s="270">
        <f t="shared" si="0"/>
        <v>9</v>
      </c>
      <c r="L34" s="72">
        <v>2</v>
      </c>
      <c r="M34" s="188">
        <f t="shared" si="3"/>
        <v>9</v>
      </c>
      <c r="N34" s="188">
        <f t="shared" si="4"/>
        <v>18</v>
      </c>
      <c r="O34" s="188">
        <f t="shared" si="5"/>
        <v>0</v>
      </c>
      <c r="P34" s="188">
        <f t="shared" si="6"/>
        <v>38</v>
      </c>
      <c r="Q34" s="189">
        <f t="shared" si="7"/>
        <v>38</v>
      </c>
      <c r="S34" s="178">
        <v>0</v>
      </c>
      <c r="T34" s="178">
        <v>30</v>
      </c>
    </row>
    <row r="35" spans="1:20" s="51" customFormat="1" x14ac:dyDescent="0.25">
      <c r="A35" s="98">
        <v>32</v>
      </c>
      <c r="B35" s="192">
        <f t="shared" si="8"/>
        <v>43405</v>
      </c>
      <c r="C35" s="96">
        <v>10</v>
      </c>
      <c r="D35" s="66">
        <v>1</v>
      </c>
      <c r="E35" s="66">
        <v>9</v>
      </c>
      <c r="F35" s="72">
        <f t="shared" si="1"/>
        <v>19</v>
      </c>
      <c r="G35" s="72">
        <v>0</v>
      </c>
      <c r="H35" s="188">
        <v>39</v>
      </c>
      <c r="I35" s="189">
        <f t="shared" si="2"/>
        <v>39</v>
      </c>
      <c r="J35" s="59"/>
      <c r="K35" s="270">
        <f t="shared" si="0"/>
        <v>10</v>
      </c>
      <c r="L35" s="72">
        <v>2</v>
      </c>
      <c r="M35" s="188">
        <f t="shared" si="3"/>
        <v>9</v>
      </c>
      <c r="N35" s="188">
        <f t="shared" si="4"/>
        <v>19</v>
      </c>
      <c r="O35" s="188">
        <f t="shared" si="5"/>
        <v>0</v>
      </c>
      <c r="P35" s="188">
        <f t="shared" si="6"/>
        <v>39</v>
      </c>
      <c r="Q35" s="189">
        <f t="shared" si="7"/>
        <v>39</v>
      </c>
      <c r="S35" s="178">
        <v>0</v>
      </c>
      <c r="T35" s="178">
        <v>31</v>
      </c>
    </row>
    <row r="36" spans="1:20" s="51" customFormat="1" x14ac:dyDescent="0.25">
      <c r="A36" s="98">
        <v>33</v>
      </c>
      <c r="B36" s="192">
        <f t="shared" si="8"/>
        <v>43406</v>
      </c>
      <c r="C36" s="96">
        <v>11</v>
      </c>
      <c r="D36" s="66">
        <v>1</v>
      </c>
      <c r="E36" s="66">
        <v>9</v>
      </c>
      <c r="F36" s="72">
        <f t="shared" si="1"/>
        <v>20</v>
      </c>
      <c r="G36" s="72">
        <v>0</v>
      </c>
      <c r="H36" s="188">
        <v>40</v>
      </c>
      <c r="I36" s="189">
        <f t="shared" si="2"/>
        <v>40</v>
      </c>
      <c r="J36" s="59"/>
      <c r="K36" s="270">
        <f t="shared" si="0"/>
        <v>11</v>
      </c>
      <c r="L36" s="72">
        <v>2</v>
      </c>
      <c r="M36" s="188">
        <f t="shared" si="3"/>
        <v>9</v>
      </c>
      <c r="N36" s="188">
        <f t="shared" si="4"/>
        <v>20</v>
      </c>
      <c r="O36" s="188">
        <f t="shared" si="5"/>
        <v>0</v>
      </c>
      <c r="P36" s="188">
        <f t="shared" si="6"/>
        <v>40</v>
      </c>
      <c r="Q36" s="189">
        <f t="shared" si="7"/>
        <v>40</v>
      </c>
      <c r="S36" s="178">
        <v>0</v>
      </c>
      <c r="T36" s="178">
        <v>32</v>
      </c>
    </row>
    <row r="37" spans="1:20" s="51" customFormat="1" x14ac:dyDescent="0.25">
      <c r="A37" s="98">
        <v>34</v>
      </c>
      <c r="B37" s="192">
        <f t="shared" si="8"/>
        <v>43407</v>
      </c>
      <c r="C37" s="96">
        <v>11</v>
      </c>
      <c r="D37" s="66">
        <v>1</v>
      </c>
      <c r="E37" s="66">
        <v>10</v>
      </c>
      <c r="F37" s="72">
        <f t="shared" si="1"/>
        <v>21</v>
      </c>
      <c r="G37" s="72">
        <v>0</v>
      </c>
      <c r="H37" s="188">
        <v>41</v>
      </c>
      <c r="I37" s="189">
        <f t="shared" si="2"/>
        <v>41</v>
      </c>
      <c r="J37" s="59"/>
      <c r="K37" s="270">
        <f t="shared" si="0"/>
        <v>11</v>
      </c>
      <c r="L37" s="72">
        <v>2</v>
      </c>
      <c r="M37" s="188">
        <f t="shared" si="3"/>
        <v>10</v>
      </c>
      <c r="N37" s="188">
        <f t="shared" si="4"/>
        <v>21</v>
      </c>
      <c r="O37" s="188">
        <f t="shared" si="5"/>
        <v>0</v>
      </c>
      <c r="P37" s="188">
        <f t="shared" si="6"/>
        <v>41</v>
      </c>
      <c r="Q37" s="189">
        <f t="shared" si="7"/>
        <v>41</v>
      </c>
      <c r="S37" s="178">
        <v>1</v>
      </c>
      <c r="T37" s="178">
        <v>33</v>
      </c>
    </row>
    <row r="38" spans="1:20" s="51" customFormat="1" x14ac:dyDescent="0.25">
      <c r="A38" s="98">
        <v>35</v>
      </c>
      <c r="B38" s="192">
        <f t="shared" si="8"/>
        <v>43408</v>
      </c>
      <c r="C38" s="96">
        <v>11</v>
      </c>
      <c r="D38" s="66">
        <v>1</v>
      </c>
      <c r="E38" s="66">
        <v>11</v>
      </c>
      <c r="F38" s="72">
        <f t="shared" si="1"/>
        <v>22</v>
      </c>
      <c r="G38" s="72">
        <v>0</v>
      </c>
      <c r="H38" s="188">
        <v>42</v>
      </c>
      <c r="I38" s="189">
        <f t="shared" si="2"/>
        <v>42</v>
      </c>
      <c r="J38" s="59"/>
      <c r="K38" s="270">
        <f t="shared" si="0"/>
        <v>11</v>
      </c>
      <c r="L38" s="72">
        <v>2</v>
      </c>
      <c r="M38" s="188">
        <f t="shared" si="3"/>
        <v>11</v>
      </c>
      <c r="N38" s="188">
        <f t="shared" si="4"/>
        <v>22</v>
      </c>
      <c r="O38" s="188">
        <f t="shared" si="5"/>
        <v>0</v>
      </c>
      <c r="P38" s="188">
        <f t="shared" si="6"/>
        <v>42</v>
      </c>
      <c r="Q38" s="189">
        <f t="shared" si="7"/>
        <v>42</v>
      </c>
      <c r="S38" s="178">
        <v>2</v>
      </c>
      <c r="T38" s="178">
        <v>34</v>
      </c>
    </row>
    <row r="39" spans="1:20" s="51" customFormat="1" x14ac:dyDescent="0.25">
      <c r="A39" s="98">
        <v>36</v>
      </c>
      <c r="B39" s="192">
        <f t="shared" si="8"/>
        <v>43409</v>
      </c>
      <c r="C39" s="96">
        <v>14</v>
      </c>
      <c r="D39" s="66">
        <v>1</v>
      </c>
      <c r="E39" s="66">
        <v>9</v>
      </c>
      <c r="F39" s="72">
        <f t="shared" si="1"/>
        <v>23</v>
      </c>
      <c r="G39" s="72">
        <v>0</v>
      </c>
      <c r="H39" s="188">
        <v>43</v>
      </c>
      <c r="I39" s="189">
        <f t="shared" si="2"/>
        <v>43</v>
      </c>
      <c r="J39" s="59"/>
      <c r="K39" s="270">
        <f t="shared" si="0"/>
        <v>14</v>
      </c>
      <c r="L39" s="72">
        <v>2</v>
      </c>
      <c r="M39" s="188">
        <f t="shared" si="3"/>
        <v>9</v>
      </c>
      <c r="N39" s="188">
        <f t="shared" si="4"/>
        <v>23</v>
      </c>
      <c r="O39" s="188">
        <f t="shared" si="5"/>
        <v>0</v>
      </c>
      <c r="P39" s="188">
        <f t="shared" si="6"/>
        <v>43</v>
      </c>
      <c r="Q39" s="189">
        <f t="shared" si="7"/>
        <v>43</v>
      </c>
      <c r="S39" s="178">
        <v>0</v>
      </c>
      <c r="T39" s="178">
        <v>35</v>
      </c>
    </row>
    <row r="40" spans="1:20" s="51" customFormat="1" x14ac:dyDescent="0.25">
      <c r="A40" s="98">
        <v>37</v>
      </c>
      <c r="B40" s="192">
        <f t="shared" si="8"/>
        <v>43410</v>
      </c>
      <c r="C40" s="96">
        <v>15</v>
      </c>
      <c r="D40" s="66">
        <v>1</v>
      </c>
      <c r="E40" s="66">
        <v>9</v>
      </c>
      <c r="F40" s="72">
        <f t="shared" si="1"/>
        <v>24</v>
      </c>
      <c r="G40" s="72">
        <v>31</v>
      </c>
      <c r="H40" s="188">
        <v>13</v>
      </c>
      <c r="I40" s="189">
        <f t="shared" si="2"/>
        <v>44</v>
      </c>
      <c r="J40" s="59"/>
      <c r="K40" s="270">
        <f t="shared" si="0"/>
        <v>15</v>
      </c>
      <c r="L40" s="72">
        <v>2</v>
      </c>
      <c r="M40" s="188">
        <f t="shared" si="3"/>
        <v>9</v>
      </c>
      <c r="N40" s="188">
        <f t="shared" si="4"/>
        <v>24</v>
      </c>
      <c r="O40" s="188">
        <f t="shared" si="5"/>
        <v>31</v>
      </c>
      <c r="P40" s="188">
        <f t="shared" si="6"/>
        <v>13</v>
      </c>
      <c r="Q40" s="189">
        <f t="shared" si="7"/>
        <v>44</v>
      </c>
      <c r="S40" s="178">
        <v>0</v>
      </c>
      <c r="T40" s="178">
        <v>36</v>
      </c>
    </row>
    <row r="41" spans="1:20" s="51" customFormat="1" x14ac:dyDescent="0.25">
      <c r="A41" s="98">
        <v>38</v>
      </c>
      <c r="B41" s="192">
        <f t="shared" si="8"/>
        <v>43411</v>
      </c>
      <c r="C41" s="96">
        <v>9</v>
      </c>
      <c r="D41" s="66">
        <v>1</v>
      </c>
      <c r="E41" s="66">
        <v>9</v>
      </c>
      <c r="F41" s="72">
        <f t="shared" si="1"/>
        <v>18</v>
      </c>
      <c r="G41" s="72">
        <v>31</v>
      </c>
      <c r="H41" s="188">
        <v>14</v>
      </c>
      <c r="I41" s="189">
        <f t="shared" si="2"/>
        <v>45</v>
      </c>
      <c r="J41" s="59"/>
      <c r="K41" s="270">
        <f t="shared" si="0"/>
        <v>9</v>
      </c>
      <c r="L41" s="72">
        <v>2</v>
      </c>
      <c r="M41" s="188">
        <f t="shared" si="3"/>
        <v>9</v>
      </c>
      <c r="N41" s="188">
        <f t="shared" si="4"/>
        <v>18</v>
      </c>
      <c r="O41" s="188">
        <f t="shared" si="5"/>
        <v>31</v>
      </c>
      <c r="P41" s="188">
        <f t="shared" si="6"/>
        <v>14</v>
      </c>
      <c r="Q41" s="189">
        <f t="shared" si="7"/>
        <v>45</v>
      </c>
      <c r="S41" s="178">
        <v>0</v>
      </c>
      <c r="T41" s="178">
        <v>37</v>
      </c>
    </row>
    <row r="42" spans="1:20" s="51" customFormat="1" x14ac:dyDescent="0.25">
      <c r="A42" s="98">
        <v>39</v>
      </c>
      <c r="B42" s="192">
        <f t="shared" si="8"/>
        <v>43412</v>
      </c>
      <c r="C42" s="96">
        <v>10</v>
      </c>
      <c r="D42" s="66">
        <v>1</v>
      </c>
      <c r="E42" s="66">
        <v>9</v>
      </c>
      <c r="F42" s="72">
        <f t="shared" si="1"/>
        <v>19</v>
      </c>
      <c r="G42" s="72">
        <v>31</v>
      </c>
      <c r="H42" s="188">
        <v>15</v>
      </c>
      <c r="I42" s="189">
        <f t="shared" si="2"/>
        <v>46</v>
      </c>
      <c r="J42" s="59"/>
      <c r="K42" s="270">
        <f t="shared" si="0"/>
        <v>10</v>
      </c>
      <c r="L42" s="72">
        <v>2</v>
      </c>
      <c r="M42" s="188">
        <f t="shared" si="3"/>
        <v>9</v>
      </c>
      <c r="N42" s="188">
        <f t="shared" si="4"/>
        <v>19</v>
      </c>
      <c r="O42" s="188">
        <f t="shared" si="5"/>
        <v>31</v>
      </c>
      <c r="P42" s="188">
        <f t="shared" si="6"/>
        <v>15</v>
      </c>
      <c r="Q42" s="189">
        <f t="shared" si="7"/>
        <v>46</v>
      </c>
      <c r="S42" s="178">
        <v>0</v>
      </c>
      <c r="T42" s="178">
        <v>38</v>
      </c>
    </row>
    <row r="43" spans="1:20" s="51" customFormat="1" x14ac:dyDescent="0.25">
      <c r="A43" s="98">
        <v>40</v>
      </c>
      <c r="B43" s="192">
        <f t="shared" si="8"/>
        <v>43413</v>
      </c>
      <c r="C43" s="96">
        <v>11</v>
      </c>
      <c r="D43" s="66">
        <v>1</v>
      </c>
      <c r="E43" s="66">
        <v>9</v>
      </c>
      <c r="F43" s="72">
        <f t="shared" si="1"/>
        <v>20</v>
      </c>
      <c r="G43" s="72">
        <v>31</v>
      </c>
      <c r="H43" s="188">
        <v>16</v>
      </c>
      <c r="I43" s="189">
        <f t="shared" si="2"/>
        <v>47</v>
      </c>
      <c r="J43" s="59"/>
      <c r="K43" s="270">
        <f t="shared" si="0"/>
        <v>11</v>
      </c>
      <c r="L43" s="72">
        <v>2</v>
      </c>
      <c r="M43" s="188">
        <f t="shared" si="3"/>
        <v>9</v>
      </c>
      <c r="N43" s="188">
        <f t="shared" si="4"/>
        <v>20</v>
      </c>
      <c r="O43" s="188">
        <f t="shared" si="5"/>
        <v>31</v>
      </c>
      <c r="P43" s="188">
        <f t="shared" si="6"/>
        <v>16</v>
      </c>
      <c r="Q43" s="189">
        <f t="shared" si="7"/>
        <v>47</v>
      </c>
      <c r="S43" s="178">
        <v>0</v>
      </c>
      <c r="T43" s="178">
        <v>39</v>
      </c>
    </row>
    <row r="44" spans="1:20" s="51" customFormat="1" x14ac:dyDescent="0.25">
      <c r="A44" s="98">
        <v>41</v>
      </c>
      <c r="B44" s="192">
        <f t="shared" si="8"/>
        <v>43414</v>
      </c>
      <c r="C44" s="96">
        <v>11</v>
      </c>
      <c r="D44" s="66">
        <v>1</v>
      </c>
      <c r="E44" s="66">
        <v>10</v>
      </c>
      <c r="F44" s="72">
        <f t="shared" si="1"/>
        <v>21</v>
      </c>
      <c r="G44" s="72">
        <v>31</v>
      </c>
      <c r="H44" s="188">
        <v>17</v>
      </c>
      <c r="I44" s="189">
        <f t="shared" si="2"/>
        <v>48</v>
      </c>
      <c r="J44" s="59"/>
      <c r="K44" s="270">
        <f t="shared" si="0"/>
        <v>11</v>
      </c>
      <c r="L44" s="72">
        <v>2</v>
      </c>
      <c r="M44" s="188">
        <f t="shared" si="3"/>
        <v>10</v>
      </c>
      <c r="N44" s="188">
        <f t="shared" si="4"/>
        <v>21</v>
      </c>
      <c r="O44" s="188">
        <f t="shared" si="5"/>
        <v>31</v>
      </c>
      <c r="P44" s="188">
        <f t="shared" si="6"/>
        <v>17</v>
      </c>
      <c r="Q44" s="189">
        <f t="shared" si="7"/>
        <v>48</v>
      </c>
      <c r="S44" s="178">
        <v>1</v>
      </c>
      <c r="T44" s="178">
        <v>40</v>
      </c>
    </row>
    <row r="45" spans="1:20" s="51" customFormat="1" x14ac:dyDescent="0.25">
      <c r="A45" s="98">
        <v>42</v>
      </c>
      <c r="B45" s="192">
        <f t="shared" si="8"/>
        <v>43415</v>
      </c>
      <c r="C45" s="96">
        <v>11</v>
      </c>
      <c r="D45" s="66">
        <v>1</v>
      </c>
      <c r="E45" s="66">
        <v>11</v>
      </c>
      <c r="F45" s="72">
        <f t="shared" si="1"/>
        <v>22</v>
      </c>
      <c r="G45" s="72">
        <v>31</v>
      </c>
      <c r="H45" s="188">
        <v>18</v>
      </c>
      <c r="I45" s="189">
        <f t="shared" si="2"/>
        <v>49</v>
      </c>
      <c r="J45" s="59"/>
      <c r="K45" s="270">
        <f t="shared" si="0"/>
        <v>11</v>
      </c>
      <c r="L45" s="72">
        <v>2</v>
      </c>
      <c r="M45" s="188">
        <f t="shared" si="3"/>
        <v>11</v>
      </c>
      <c r="N45" s="188">
        <f t="shared" si="4"/>
        <v>22</v>
      </c>
      <c r="O45" s="188">
        <f t="shared" si="5"/>
        <v>31</v>
      </c>
      <c r="P45" s="188">
        <f t="shared" si="6"/>
        <v>18</v>
      </c>
      <c r="Q45" s="189">
        <f t="shared" si="7"/>
        <v>49</v>
      </c>
      <c r="S45" s="178">
        <v>2</v>
      </c>
      <c r="T45" s="178">
        <v>41</v>
      </c>
    </row>
    <row r="46" spans="1:20" s="51" customFormat="1" x14ac:dyDescent="0.25">
      <c r="A46" s="98">
        <v>43</v>
      </c>
      <c r="B46" s="192">
        <f t="shared" si="8"/>
        <v>43416</v>
      </c>
      <c r="C46" s="96">
        <v>14</v>
      </c>
      <c r="D46" s="66">
        <v>1</v>
      </c>
      <c r="E46" s="66">
        <v>9</v>
      </c>
      <c r="F46" s="72">
        <f t="shared" si="1"/>
        <v>23</v>
      </c>
      <c r="G46" s="72">
        <v>31</v>
      </c>
      <c r="H46" s="188">
        <v>19</v>
      </c>
      <c r="I46" s="189">
        <f t="shared" si="2"/>
        <v>50</v>
      </c>
      <c r="J46" s="59"/>
      <c r="K46" s="270">
        <f t="shared" si="0"/>
        <v>14</v>
      </c>
      <c r="L46" s="72">
        <v>2</v>
      </c>
      <c r="M46" s="188">
        <f t="shared" si="3"/>
        <v>9</v>
      </c>
      <c r="N46" s="188">
        <f t="shared" si="4"/>
        <v>23</v>
      </c>
      <c r="O46" s="188">
        <f t="shared" si="5"/>
        <v>31</v>
      </c>
      <c r="P46" s="188">
        <f t="shared" si="6"/>
        <v>19</v>
      </c>
      <c r="Q46" s="189">
        <f t="shared" si="7"/>
        <v>50</v>
      </c>
      <c r="S46" s="178">
        <v>0</v>
      </c>
      <c r="T46" s="178">
        <v>42</v>
      </c>
    </row>
    <row r="47" spans="1:20" s="51" customFormat="1" x14ac:dyDescent="0.25">
      <c r="A47" s="98">
        <v>44</v>
      </c>
      <c r="B47" s="192">
        <f t="shared" si="8"/>
        <v>43417</v>
      </c>
      <c r="C47" s="96">
        <v>15</v>
      </c>
      <c r="D47" s="66">
        <v>1</v>
      </c>
      <c r="E47" s="66">
        <v>9</v>
      </c>
      <c r="F47" s="72">
        <f t="shared" si="1"/>
        <v>24</v>
      </c>
      <c r="G47" s="72">
        <v>31</v>
      </c>
      <c r="H47" s="188">
        <v>20</v>
      </c>
      <c r="I47" s="189">
        <f t="shared" si="2"/>
        <v>51</v>
      </c>
      <c r="J47" s="59"/>
      <c r="K47" s="270">
        <f t="shared" si="0"/>
        <v>15</v>
      </c>
      <c r="L47" s="72">
        <v>2</v>
      </c>
      <c r="M47" s="188">
        <f t="shared" si="3"/>
        <v>9</v>
      </c>
      <c r="N47" s="188">
        <f t="shared" si="4"/>
        <v>24</v>
      </c>
      <c r="O47" s="188">
        <f t="shared" si="5"/>
        <v>31</v>
      </c>
      <c r="P47" s="188">
        <f t="shared" si="6"/>
        <v>20</v>
      </c>
      <c r="Q47" s="189">
        <f t="shared" si="7"/>
        <v>51</v>
      </c>
      <c r="S47" s="178">
        <v>0</v>
      </c>
      <c r="T47" s="178">
        <v>43</v>
      </c>
    </row>
    <row r="48" spans="1:20" s="51" customFormat="1" x14ac:dyDescent="0.25">
      <c r="A48" s="98">
        <v>45</v>
      </c>
      <c r="B48" s="192">
        <f t="shared" si="8"/>
        <v>43418</v>
      </c>
      <c r="C48" s="96">
        <v>9</v>
      </c>
      <c r="D48" s="66">
        <v>1</v>
      </c>
      <c r="E48" s="66">
        <v>9</v>
      </c>
      <c r="F48" s="72">
        <f t="shared" si="1"/>
        <v>18</v>
      </c>
      <c r="G48" s="72">
        <v>0</v>
      </c>
      <c r="H48" s="188">
        <v>21</v>
      </c>
      <c r="I48" s="189">
        <f t="shared" si="2"/>
        <v>21</v>
      </c>
      <c r="J48" s="59"/>
      <c r="K48" s="270">
        <f t="shared" si="0"/>
        <v>9</v>
      </c>
      <c r="L48" s="72">
        <v>2</v>
      </c>
      <c r="M48" s="188">
        <f t="shared" si="3"/>
        <v>9</v>
      </c>
      <c r="N48" s="188">
        <f t="shared" si="4"/>
        <v>18</v>
      </c>
      <c r="O48" s="188">
        <f t="shared" si="5"/>
        <v>0</v>
      </c>
      <c r="P48" s="188">
        <f t="shared" si="6"/>
        <v>21</v>
      </c>
      <c r="Q48" s="189">
        <f t="shared" si="7"/>
        <v>21</v>
      </c>
      <c r="S48" s="178">
        <v>0</v>
      </c>
      <c r="T48" s="178">
        <v>13</v>
      </c>
    </row>
    <row r="49" spans="1:20" s="51" customFormat="1" x14ac:dyDescent="0.25">
      <c r="A49" s="98">
        <v>46</v>
      </c>
      <c r="B49" s="192">
        <f t="shared" si="8"/>
        <v>43419</v>
      </c>
      <c r="C49" s="96">
        <v>10</v>
      </c>
      <c r="D49" s="66">
        <v>1</v>
      </c>
      <c r="E49" s="66">
        <v>9</v>
      </c>
      <c r="F49" s="72">
        <f t="shared" si="1"/>
        <v>19</v>
      </c>
      <c r="G49" s="72">
        <v>0</v>
      </c>
      <c r="H49" s="188">
        <v>22</v>
      </c>
      <c r="I49" s="189">
        <f t="shared" si="2"/>
        <v>22</v>
      </c>
      <c r="J49" s="59"/>
      <c r="K49" s="270">
        <f t="shared" si="0"/>
        <v>10</v>
      </c>
      <c r="L49" s="72">
        <v>2</v>
      </c>
      <c r="M49" s="188">
        <f t="shared" si="3"/>
        <v>9</v>
      </c>
      <c r="N49" s="188">
        <f t="shared" si="4"/>
        <v>19</v>
      </c>
      <c r="O49" s="188">
        <f t="shared" si="5"/>
        <v>0</v>
      </c>
      <c r="P49" s="188">
        <f t="shared" si="6"/>
        <v>22</v>
      </c>
      <c r="Q49" s="189">
        <f t="shared" si="7"/>
        <v>22</v>
      </c>
      <c r="S49" s="178">
        <v>0</v>
      </c>
      <c r="T49" s="178">
        <v>14</v>
      </c>
    </row>
    <row r="50" spans="1:20" s="51" customFormat="1" x14ac:dyDescent="0.25">
      <c r="A50" s="98">
        <v>47</v>
      </c>
      <c r="B50" s="192">
        <f t="shared" si="8"/>
        <v>43420</v>
      </c>
      <c r="C50" s="96">
        <v>11</v>
      </c>
      <c r="D50" s="66">
        <v>1</v>
      </c>
      <c r="E50" s="66">
        <v>9</v>
      </c>
      <c r="F50" s="72">
        <f t="shared" si="1"/>
        <v>20</v>
      </c>
      <c r="G50" s="72">
        <v>0</v>
      </c>
      <c r="H50" s="188">
        <v>23</v>
      </c>
      <c r="I50" s="189">
        <f t="shared" si="2"/>
        <v>23</v>
      </c>
      <c r="J50" s="59"/>
      <c r="K50" s="270">
        <f t="shared" si="0"/>
        <v>11</v>
      </c>
      <c r="L50" s="72">
        <v>2</v>
      </c>
      <c r="M50" s="188">
        <f t="shared" si="3"/>
        <v>9</v>
      </c>
      <c r="N50" s="188">
        <f t="shared" si="4"/>
        <v>20</v>
      </c>
      <c r="O50" s="188">
        <f t="shared" si="5"/>
        <v>0</v>
      </c>
      <c r="P50" s="188">
        <f t="shared" si="6"/>
        <v>23</v>
      </c>
      <c r="Q50" s="189">
        <f t="shared" si="7"/>
        <v>23</v>
      </c>
      <c r="S50" s="178">
        <v>0</v>
      </c>
      <c r="T50" s="178">
        <v>15</v>
      </c>
    </row>
    <row r="51" spans="1:20" s="51" customFormat="1" x14ac:dyDescent="0.25">
      <c r="A51" s="98">
        <v>48</v>
      </c>
      <c r="B51" s="192">
        <f t="shared" si="8"/>
        <v>43421</v>
      </c>
      <c r="C51" s="96">
        <v>11</v>
      </c>
      <c r="D51" s="66">
        <v>1</v>
      </c>
      <c r="E51" s="66">
        <v>10</v>
      </c>
      <c r="F51" s="72">
        <f t="shared" si="1"/>
        <v>21</v>
      </c>
      <c r="G51" s="72">
        <v>0</v>
      </c>
      <c r="H51" s="188">
        <v>24</v>
      </c>
      <c r="I51" s="189">
        <f t="shared" si="2"/>
        <v>24</v>
      </c>
      <c r="J51" s="59"/>
      <c r="K51" s="270">
        <f t="shared" si="0"/>
        <v>11</v>
      </c>
      <c r="L51" s="72">
        <v>2</v>
      </c>
      <c r="M51" s="188">
        <f t="shared" si="3"/>
        <v>10</v>
      </c>
      <c r="N51" s="188">
        <f t="shared" si="4"/>
        <v>21</v>
      </c>
      <c r="O51" s="188">
        <f t="shared" si="5"/>
        <v>0</v>
      </c>
      <c r="P51" s="188">
        <f t="shared" si="6"/>
        <v>24</v>
      </c>
      <c r="Q51" s="189">
        <f t="shared" si="7"/>
        <v>24</v>
      </c>
      <c r="S51" s="178">
        <v>1</v>
      </c>
      <c r="T51" s="178">
        <v>16</v>
      </c>
    </row>
    <row r="52" spans="1:20" s="51" customFormat="1" x14ac:dyDescent="0.25">
      <c r="A52" s="98">
        <v>49</v>
      </c>
      <c r="B52" s="192">
        <f t="shared" si="8"/>
        <v>43422</v>
      </c>
      <c r="C52" s="96">
        <v>11</v>
      </c>
      <c r="D52" s="66">
        <v>1</v>
      </c>
      <c r="E52" s="66">
        <v>11</v>
      </c>
      <c r="F52" s="72">
        <f t="shared" si="1"/>
        <v>22</v>
      </c>
      <c r="G52" s="72">
        <v>0</v>
      </c>
      <c r="H52" s="188">
        <v>25</v>
      </c>
      <c r="I52" s="189">
        <f t="shared" si="2"/>
        <v>25</v>
      </c>
      <c r="J52" s="59"/>
      <c r="K52" s="270">
        <f t="shared" si="0"/>
        <v>11</v>
      </c>
      <c r="L52" s="72">
        <v>2</v>
      </c>
      <c r="M52" s="188">
        <f t="shared" si="3"/>
        <v>11</v>
      </c>
      <c r="N52" s="188">
        <f t="shared" si="4"/>
        <v>22</v>
      </c>
      <c r="O52" s="188">
        <f t="shared" si="5"/>
        <v>0</v>
      </c>
      <c r="P52" s="188">
        <f t="shared" si="6"/>
        <v>25</v>
      </c>
      <c r="Q52" s="189">
        <f t="shared" si="7"/>
        <v>25</v>
      </c>
      <c r="S52" s="178">
        <v>2</v>
      </c>
      <c r="T52" s="178">
        <v>17</v>
      </c>
    </row>
    <row r="53" spans="1:20" s="51" customFormat="1" x14ac:dyDescent="0.25">
      <c r="A53" s="98">
        <v>50</v>
      </c>
      <c r="B53" s="192">
        <f t="shared" si="8"/>
        <v>43423</v>
      </c>
      <c r="C53" s="96">
        <v>14</v>
      </c>
      <c r="D53" s="66">
        <v>1</v>
      </c>
      <c r="E53" s="66">
        <v>9</v>
      </c>
      <c r="F53" s="72">
        <f t="shared" si="1"/>
        <v>23</v>
      </c>
      <c r="G53" s="72">
        <v>0</v>
      </c>
      <c r="H53" s="188">
        <v>26</v>
      </c>
      <c r="I53" s="189">
        <f t="shared" si="2"/>
        <v>26</v>
      </c>
      <c r="J53" s="59"/>
      <c r="K53" s="270">
        <f t="shared" si="0"/>
        <v>14</v>
      </c>
      <c r="L53" s="72">
        <v>2</v>
      </c>
      <c r="M53" s="188">
        <f t="shared" si="3"/>
        <v>9</v>
      </c>
      <c r="N53" s="188">
        <f t="shared" si="4"/>
        <v>23</v>
      </c>
      <c r="O53" s="188">
        <f t="shared" si="5"/>
        <v>0</v>
      </c>
      <c r="P53" s="188">
        <f t="shared" si="6"/>
        <v>26</v>
      </c>
      <c r="Q53" s="189">
        <f t="shared" si="7"/>
        <v>26</v>
      </c>
      <c r="S53" s="178">
        <v>0</v>
      </c>
      <c r="T53" s="178">
        <v>18</v>
      </c>
    </row>
    <row r="54" spans="1:20" s="51" customFormat="1" x14ac:dyDescent="0.25">
      <c r="A54" s="98">
        <v>51</v>
      </c>
      <c r="B54" s="192">
        <f t="shared" si="8"/>
        <v>43424</v>
      </c>
      <c r="C54" s="96">
        <v>15</v>
      </c>
      <c r="D54" s="66">
        <v>1</v>
      </c>
      <c r="E54" s="66">
        <v>9</v>
      </c>
      <c r="F54" s="72">
        <f t="shared" si="1"/>
        <v>24</v>
      </c>
      <c r="G54" s="72">
        <v>0</v>
      </c>
      <c r="H54" s="188">
        <v>27</v>
      </c>
      <c r="I54" s="189">
        <f t="shared" si="2"/>
        <v>27</v>
      </c>
      <c r="J54" s="59"/>
      <c r="K54" s="270">
        <f t="shared" si="0"/>
        <v>15</v>
      </c>
      <c r="L54" s="72">
        <v>2</v>
      </c>
      <c r="M54" s="188">
        <f t="shared" si="3"/>
        <v>9</v>
      </c>
      <c r="N54" s="188">
        <f t="shared" si="4"/>
        <v>24</v>
      </c>
      <c r="O54" s="188">
        <f t="shared" si="5"/>
        <v>0</v>
      </c>
      <c r="P54" s="188">
        <f t="shared" si="6"/>
        <v>27</v>
      </c>
      <c r="Q54" s="189">
        <f t="shared" si="7"/>
        <v>27</v>
      </c>
      <c r="S54" s="178">
        <v>0</v>
      </c>
      <c r="T54" s="178">
        <v>19</v>
      </c>
    </row>
    <row r="55" spans="1:20" s="51" customFormat="1" x14ac:dyDescent="0.25">
      <c r="A55" s="98">
        <v>52</v>
      </c>
      <c r="B55" s="192">
        <f t="shared" si="8"/>
        <v>43425</v>
      </c>
      <c r="C55" s="96">
        <v>9</v>
      </c>
      <c r="D55" s="66">
        <v>1</v>
      </c>
      <c r="E55" s="66">
        <v>9</v>
      </c>
      <c r="F55" s="72">
        <f t="shared" si="1"/>
        <v>18</v>
      </c>
      <c r="G55" s="72">
        <v>0</v>
      </c>
      <c r="H55" s="188">
        <v>28</v>
      </c>
      <c r="I55" s="189">
        <f t="shared" si="2"/>
        <v>28</v>
      </c>
      <c r="J55" s="59"/>
      <c r="K55" s="270">
        <f t="shared" si="0"/>
        <v>9</v>
      </c>
      <c r="L55" s="72">
        <v>2</v>
      </c>
      <c r="M55" s="188">
        <f t="shared" si="3"/>
        <v>9</v>
      </c>
      <c r="N55" s="188">
        <f t="shared" si="4"/>
        <v>18</v>
      </c>
      <c r="O55" s="188">
        <f t="shared" si="5"/>
        <v>0</v>
      </c>
      <c r="P55" s="188">
        <f t="shared" si="6"/>
        <v>28</v>
      </c>
      <c r="Q55" s="189">
        <f t="shared" si="7"/>
        <v>28</v>
      </c>
      <c r="S55" s="178">
        <v>0</v>
      </c>
      <c r="T55" s="178">
        <v>20</v>
      </c>
    </row>
    <row r="56" spans="1:20" s="51" customFormat="1" x14ac:dyDescent="0.25">
      <c r="A56" s="98">
        <v>53</v>
      </c>
      <c r="B56" s="192">
        <f t="shared" si="8"/>
        <v>43426</v>
      </c>
      <c r="C56" s="96">
        <v>10</v>
      </c>
      <c r="D56" s="66">
        <v>1</v>
      </c>
      <c r="E56" s="66">
        <v>9</v>
      </c>
      <c r="F56" s="72">
        <f t="shared" si="1"/>
        <v>19</v>
      </c>
      <c r="G56" s="72">
        <v>0</v>
      </c>
      <c r="H56" s="188">
        <v>29</v>
      </c>
      <c r="I56" s="189">
        <f t="shared" si="2"/>
        <v>29</v>
      </c>
      <c r="J56" s="59"/>
      <c r="K56" s="270">
        <f t="shared" si="0"/>
        <v>10</v>
      </c>
      <c r="L56" s="72">
        <v>2</v>
      </c>
      <c r="M56" s="188">
        <f t="shared" si="3"/>
        <v>9</v>
      </c>
      <c r="N56" s="188">
        <f t="shared" si="4"/>
        <v>19</v>
      </c>
      <c r="O56" s="188">
        <f t="shared" si="5"/>
        <v>0</v>
      </c>
      <c r="P56" s="188">
        <f t="shared" si="6"/>
        <v>29</v>
      </c>
      <c r="Q56" s="189">
        <f t="shared" si="7"/>
        <v>29</v>
      </c>
      <c r="S56" s="178">
        <v>0</v>
      </c>
      <c r="T56" s="178">
        <v>21</v>
      </c>
    </row>
    <row r="57" spans="1:20" s="51" customFormat="1" x14ac:dyDescent="0.25">
      <c r="A57" s="98">
        <v>54</v>
      </c>
      <c r="B57" s="192">
        <f t="shared" si="8"/>
        <v>43427</v>
      </c>
      <c r="C57" s="96">
        <v>11</v>
      </c>
      <c r="D57" s="66">
        <v>1</v>
      </c>
      <c r="E57" s="66">
        <v>9</v>
      </c>
      <c r="F57" s="72">
        <f t="shared" si="1"/>
        <v>20</v>
      </c>
      <c r="G57" s="72">
        <v>0</v>
      </c>
      <c r="H57" s="188">
        <v>30</v>
      </c>
      <c r="I57" s="189">
        <f t="shared" si="2"/>
        <v>30</v>
      </c>
      <c r="J57" s="59"/>
      <c r="K57" s="270">
        <f t="shared" si="0"/>
        <v>11</v>
      </c>
      <c r="L57" s="72">
        <v>2</v>
      </c>
      <c r="M57" s="188">
        <f t="shared" si="3"/>
        <v>9</v>
      </c>
      <c r="N57" s="188">
        <f t="shared" si="4"/>
        <v>20</v>
      </c>
      <c r="O57" s="188">
        <f t="shared" si="5"/>
        <v>0</v>
      </c>
      <c r="P57" s="188">
        <f t="shared" si="6"/>
        <v>30</v>
      </c>
      <c r="Q57" s="189">
        <f t="shared" si="7"/>
        <v>30</v>
      </c>
      <c r="S57" s="178">
        <v>0</v>
      </c>
      <c r="T57" s="178">
        <v>22</v>
      </c>
    </row>
    <row r="58" spans="1:20" s="51" customFormat="1" x14ac:dyDescent="0.25">
      <c r="A58" s="98">
        <v>55</v>
      </c>
      <c r="B58" s="192">
        <f t="shared" si="8"/>
        <v>43428</v>
      </c>
      <c r="C58" s="96">
        <v>11</v>
      </c>
      <c r="D58" s="66">
        <v>1</v>
      </c>
      <c r="E58" s="66">
        <v>10</v>
      </c>
      <c r="F58" s="72">
        <f t="shared" si="1"/>
        <v>21</v>
      </c>
      <c r="G58" s="72">
        <v>0</v>
      </c>
      <c r="H58" s="188">
        <v>31</v>
      </c>
      <c r="I58" s="189">
        <f t="shared" si="2"/>
        <v>31</v>
      </c>
      <c r="J58" s="59"/>
      <c r="K58" s="270">
        <f t="shared" si="0"/>
        <v>11</v>
      </c>
      <c r="L58" s="72">
        <v>2</v>
      </c>
      <c r="M58" s="188">
        <f t="shared" si="3"/>
        <v>10</v>
      </c>
      <c r="N58" s="188">
        <f t="shared" si="4"/>
        <v>21</v>
      </c>
      <c r="O58" s="188">
        <f t="shared" si="5"/>
        <v>0</v>
      </c>
      <c r="P58" s="188">
        <f t="shared" si="6"/>
        <v>31</v>
      </c>
      <c r="Q58" s="189">
        <f t="shared" si="7"/>
        <v>31</v>
      </c>
      <c r="S58" s="178">
        <v>1</v>
      </c>
      <c r="T58" s="178">
        <v>23</v>
      </c>
    </row>
    <row r="59" spans="1:20" s="51" customFormat="1" x14ac:dyDescent="0.25">
      <c r="A59" s="98">
        <v>56</v>
      </c>
      <c r="B59" s="192">
        <f t="shared" si="8"/>
        <v>43429</v>
      </c>
      <c r="C59" s="96">
        <v>11</v>
      </c>
      <c r="D59" s="66">
        <v>1</v>
      </c>
      <c r="E59" s="66">
        <v>11</v>
      </c>
      <c r="F59" s="72">
        <f t="shared" si="1"/>
        <v>22</v>
      </c>
      <c r="G59" s="72">
        <v>0</v>
      </c>
      <c r="H59" s="188">
        <v>32</v>
      </c>
      <c r="I59" s="189">
        <f t="shared" si="2"/>
        <v>32</v>
      </c>
      <c r="J59" s="59"/>
      <c r="K59" s="270">
        <f t="shared" si="0"/>
        <v>11</v>
      </c>
      <c r="L59" s="72">
        <v>2</v>
      </c>
      <c r="M59" s="188">
        <f t="shared" si="3"/>
        <v>11</v>
      </c>
      <c r="N59" s="188">
        <f t="shared" si="4"/>
        <v>22</v>
      </c>
      <c r="O59" s="188">
        <f t="shared" si="5"/>
        <v>0</v>
      </c>
      <c r="P59" s="188">
        <f t="shared" si="6"/>
        <v>32</v>
      </c>
      <c r="Q59" s="189">
        <f t="shared" si="7"/>
        <v>32</v>
      </c>
      <c r="S59" s="178">
        <v>2</v>
      </c>
      <c r="T59" s="178">
        <v>24</v>
      </c>
    </row>
    <row r="60" spans="1:20" s="51" customFormat="1" x14ac:dyDescent="0.25">
      <c r="A60" s="98">
        <v>57</v>
      </c>
      <c r="B60" s="192">
        <f t="shared" si="8"/>
        <v>43430</v>
      </c>
      <c r="C60" s="96">
        <v>14</v>
      </c>
      <c r="D60" s="66">
        <v>1</v>
      </c>
      <c r="E60" s="66">
        <v>9</v>
      </c>
      <c r="F60" s="72">
        <f t="shared" si="1"/>
        <v>23</v>
      </c>
      <c r="G60" s="72">
        <v>0</v>
      </c>
      <c r="H60" s="188">
        <v>33</v>
      </c>
      <c r="I60" s="189">
        <f t="shared" si="2"/>
        <v>33</v>
      </c>
      <c r="J60" s="59"/>
      <c r="K60" s="270">
        <f t="shared" si="0"/>
        <v>14</v>
      </c>
      <c r="L60" s="72">
        <v>2</v>
      </c>
      <c r="M60" s="188">
        <f t="shared" si="3"/>
        <v>9</v>
      </c>
      <c r="N60" s="188">
        <f t="shared" si="4"/>
        <v>23</v>
      </c>
      <c r="O60" s="188">
        <f t="shared" si="5"/>
        <v>0</v>
      </c>
      <c r="P60" s="188">
        <f t="shared" si="6"/>
        <v>33</v>
      </c>
      <c r="Q60" s="189">
        <f t="shared" si="7"/>
        <v>33</v>
      </c>
      <c r="S60" s="178">
        <v>0</v>
      </c>
      <c r="T60" s="178">
        <v>25</v>
      </c>
    </row>
    <row r="61" spans="1:20" s="51" customFormat="1" x14ac:dyDescent="0.25">
      <c r="A61" s="98">
        <v>58</v>
      </c>
      <c r="B61" s="192">
        <f t="shared" si="8"/>
        <v>43431</v>
      </c>
      <c r="C61" s="96">
        <v>15</v>
      </c>
      <c r="D61" s="66">
        <v>1</v>
      </c>
      <c r="E61" s="66">
        <v>9</v>
      </c>
      <c r="F61" s="72">
        <f t="shared" si="1"/>
        <v>24</v>
      </c>
      <c r="G61" s="72">
        <v>0</v>
      </c>
      <c r="H61" s="188">
        <v>34</v>
      </c>
      <c r="I61" s="189">
        <f t="shared" si="2"/>
        <v>34</v>
      </c>
      <c r="J61" s="59"/>
      <c r="K61" s="270">
        <f t="shared" si="0"/>
        <v>15</v>
      </c>
      <c r="L61" s="72">
        <v>2</v>
      </c>
      <c r="M61" s="188">
        <f t="shared" si="3"/>
        <v>9</v>
      </c>
      <c r="N61" s="188">
        <f t="shared" si="4"/>
        <v>24</v>
      </c>
      <c r="O61" s="188">
        <f t="shared" si="5"/>
        <v>0</v>
      </c>
      <c r="P61" s="188">
        <f t="shared" si="6"/>
        <v>34</v>
      </c>
      <c r="Q61" s="189">
        <f t="shared" si="7"/>
        <v>34</v>
      </c>
      <c r="S61" s="178">
        <v>0</v>
      </c>
      <c r="T61" s="178">
        <v>26</v>
      </c>
    </row>
    <row r="62" spans="1:20" s="51" customFormat="1" x14ac:dyDescent="0.25">
      <c r="A62" s="98">
        <v>59</v>
      </c>
      <c r="B62" s="192">
        <f t="shared" si="8"/>
        <v>43432</v>
      </c>
      <c r="C62" s="96">
        <v>9</v>
      </c>
      <c r="D62" s="66">
        <v>1</v>
      </c>
      <c r="E62" s="66">
        <v>9</v>
      </c>
      <c r="F62" s="72">
        <f t="shared" si="1"/>
        <v>18</v>
      </c>
      <c r="G62" s="72">
        <v>0</v>
      </c>
      <c r="H62" s="188">
        <v>35</v>
      </c>
      <c r="I62" s="189">
        <f t="shared" si="2"/>
        <v>35</v>
      </c>
      <c r="J62" s="59"/>
      <c r="K62" s="270">
        <f t="shared" si="0"/>
        <v>9</v>
      </c>
      <c r="L62" s="72">
        <v>2</v>
      </c>
      <c r="M62" s="188">
        <f t="shared" si="3"/>
        <v>9</v>
      </c>
      <c r="N62" s="188">
        <f t="shared" si="4"/>
        <v>18</v>
      </c>
      <c r="O62" s="188">
        <f t="shared" si="5"/>
        <v>0</v>
      </c>
      <c r="P62" s="188">
        <f t="shared" si="6"/>
        <v>35</v>
      </c>
      <c r="Q62" s="189">
        <f t="shared" si="7"/>
        <v>35</v>
      </c>
      <c r="S62" s="178">
        <v>0</v>
      </c>
      <c r="T62" s="178">
        <v>27</v>
      </c>
    </row>
    <row r="63" spans="1:20" s="51" customFormat="1" x14ac:dyDescent="0.25">
      <c r="A63" s="98">
        <v>60</v>
      </c>
      <c r="B63" s="192">
        <f t="shared" si="8"/>
        <v>43433</v>
      </c>
      <c r="C63" s="96">
        <v>10</v>
      </c>
      <c r="D63" s="66">
        <v>1</v>
      </c>
      <c r="E63" s="66">
        <v>9</v>
      </c>
      <c r="F63" s="72">
        <f t="shared" si="1"/>
        <v>19</v>
      </c>
      <c r="G63" s="72">
        <v>0</v>
      </c>
      <c r="H63" s="188">
        <v>36</v>
      </c>
      <c r="I63" s="189">
        <f t="shared" si="2"/>
        <v>36</v>
      </c>
      <c r="J63" s="59"/>
      <c r="K63" s="270">
        <f t="shared" si="0"/>
        <v>10</v>
      </c>
      <c r="L63" s="72">
        <v>2</v>
      </c>
      <c r="M63" s="188">
        <f t="shared" si="3"/>
        <v>9</v>
      </c>
      <c r="N63" s="188">
        <f t="shared" si="4"/>
        <v>19</v>
      </c>
      <c r="O63" s="188">
        <f t="shared" si="5"/>
        <v>0</v>
      </c>
      <c r="P63" s="188">
        <f t="shared" si="6"/>
        <v>36</v>
      </c>
      <c r="Q63" s="189">
        <f t="shared" si="7"/>
        <v>36</v>
      </c>
      <c r="S63" s="178">
        <v>0</v>
      </c>
      <c r="T63" s="178">
        <v>28</v>
      </c>
    </row>
    <row r="64" spans="1:20" s="51" customFormat="1" x14ac:dyDescent="0.25">
      <c r="A64" s="98">
        <v>61</v>
      </c>
      <c r="B64" s="192">
        <f t="shared" si="8"/>
        <v>43434</v>
      </c>
      <c r="C64" s="96">
        <v>11</v>
      </c>
      <c r="D64" s="66">
        <v>1</v>
      </c>
      <c r="E64" s="66">
        <v>9</v>
      </c>
      <c r="F64" s="72">
        <f t="shared" si="1"/>
        <v>20</v>
      </c>
      <c r="G64" s="72">
        <v>0</v>
      </c>
      <c r="H64" s="188">
        <v>37</v>
      </c>
      <c r="I64" s="189">
        <f t="shared" si="2"/>
        <v>37</v>
      </c>
      <c r="J64" s="59"/>
      <c r="K64" s="270">
        <f t="shared" si="0"/>
        <v>11</v>
      </c>
      <c r="L64" s="72">
        <v>2</v>
      </c>
      <c r="M64" s="188">
        <f t="shared" si="3"/>
        <v>9</v>
      </c>
      <c r="N64" s="188">
        <f t="shared" si="4"/>
        <v>20</v>
      </c>
      <c r="O64" s="188">
        <f t="shared" si="5"/>
        <v>0</v>
      </c>
      <c r="P64" s="188">
        <f t="shared" si="6"/>
        <v>37</v>
      </c>
      <c r="Q64" s="189">
        <f t="shared" si="7"/>
        <v>37</v>
      </c>
      <c r="S64" s="178">
        <v>0</v>
      </c>
      <c r="T64" s="178">
        <v>29</v>
      </c>
    </row>
    <row r="65" spans="1:20" s="51" customFormat="1" x14ac:dyDescent="0.25">
      <c r="A65" s="98">
        <v>62</v>
      </c>
      <c r="B65" s="192">
        <f t="shared" si="8"/>
        <v>43435</v>
      </c>
      <c r="C65" s="96">
        <v>11</v>
      </c>
      <c r="D65" s="66">
        <v>1</v>
      </c>
      <c r="E65" s="66">
        <v>10</v>
      </c>
      <c r="F65" s="72">
        <f t="shared" si="1"/>
        <v>21</v>
      </c>
      <c r="G65" s="72">
        <v>0</v>
      </c>
      <c r="H65" s="188">
        <v>38</v>
      </c>
      <c r="I65" s="189">
        <f t="shared" si="2"/>
        <v>38</v>
      </c>
      <c r="J65" s="59"/>
      <c r="K65" s="270">
        <f t="shared" si="0"/>
        <v>11</v>
      </c>
      <c r="L65" s="72">
        <v>2</v>
      </c>
      <c r="M65" s="188">
        <f t="shared" si="3"/>
        <v>10</v>
      </c>
      <c r="N65" s="188">
        <f t="shared" si="4"/>
        <v>21</v>
      </c>
      <c r="O65" s="188">
        <f t="shared" si="5"/>
        <v>0</v>
      </c>
      <c r="P65" s="188">
        <f t="shared" si="6"/>
        <v>38</v>
      </c>
      <c r="Q65" s="189">
        <f t="shared" si="7"/>
        <v>38</v>
      </c>
      <c r="S65" s="178">
        <v>1</v>
      </c>
      <c r="T65" s="178">
        <v>30</v>
      </c>
    </row>
    <row r="66" spans="1:20" s="51" customFormat="1" x14ac:dyDescent="0.25">
      <c r="A66" s="98">
        <v>63</v>
      </c>
      <c r="B66" s="192">
        <f t="shared" si="8"/>
        <v>43436</v>
      </c>
      <c r="C66" s="96">
        <v>11</v>
      </c>
      <c r="D66" s="66">
        <v>1</v>
      </c>
      <c r="E66" s="66">
        <v>11</v>
      </c>
      <c r="F66" s="72">
        <f t="shared" si="1"/>
        <v>22</v>
      </c>
      <c r="G66" s="72">
        <v>0</v>
      </c>
      <c r="H66" s="188">
        <v>39</v>
      </c>
      <c r="I66" s="189">
        <f t="shared" si="2"/>
        <v>39</v>
      </c>
      <c r="J66" s="59"/>
      <c r="K66" s="270">
        <f t="shared" si="0"/>
        <v>11</v>
      </c>
      <c r="L66" s="72">
        <v>2</v>
      </c>
      <c r="M66" s="188">
        <f t="shared" si="3"/>
        <v>11</v>
      </c>
      <c r="N66" s="188">
        <f t="shared" si="4"/>
        <v>22</v>
      </c>
      <c r="O66" s="188">
        <f t="shared" si="5"/>
        <v>0</v>
      </c>
      <c r="P66" s="188">
        <f t="shared" si="6"/>
        <v>39</v>
      </c>
      <c r="Q66" s="189">
        <f t="shared" si="7"/>
        <v>39</v>
      </c>
      <c r="S66" s="178">
        <v>2</v>
      </c>
      <c r="T66" s="178">
        <v>31</v>
      </c>
    </row>
    <row r="67" spans="1:20" s="51" customFormat="1" x14ac:dyDescent="0.25">
      <c r="A67" s="98">
        <v>64</v>
      </c>
      <c r="B67" s="192">
        <f t="shared" si="8"/>
        <v>43437</v>
      </c>
      <c r="C67" s="96">
        <v>14</v>
      </c>
      <c r="D67" s="66">
        <v>1</v>
      </c>
      <c r="E67" s="66">
        <v>9</v>
      </c>
      <c r="F67" s="72">
        <f t="shared" si="1"/>
        <v>23</v>
      </c>
      <c r="G67" s="72">
        <v>0</v>
      </c>
      <c r="H67" s="188">
        <v>40</v>
      </c>
      <c r="I67" s="189">
        <f t="shared" si="2"/>
        <v>40</v>
      </c>
      <c r="J67" s="59"/>
      <c r="K67" s="270">
        <f t="shared" si="0"/>
        <v>14</v>
      </c>
      <c r="L67" s="72">
        <v>2</v>
      </c>
      <c r="M67" s="188">
        <f t="shared" si="3"/>
        <v>9</v>
      </c>
      <c r="N67" s="188">
        <f t="shared" si="4"/>
        <v>23</v>
      </c>
      <c r="O67" s="188">
        <f t="shared" si="5"/>
        <v>0</v>
      </c>
      <c r="P67" s="188">
        <f t="shared" si="6"/>
        <v>40</v>
      </c>
      <c r="Q67" s="189">
        <f t="shared" si="7"/>
        <v>40</v>
      </c>
      <c r="S67" s="178">
        <v>0</v>
      </c>
      <c r="T67" s="178">
        <v>32</v>
      </c>
    </row>
    <row r="68" spans="1:20" s="51" customFormat="1" x14ac:dyDescent="0.25">
      <c r="A68" s="98">
        <v>65</v>
      </c>
      <c r="B68" s="192">
        <f t="shared" si="8"/>
        <v>43438</v>
      </c>
      <c r="C68" s="96">
        <v>15</v>
      </c>
      <c r="D68" s="66">
        <v>1</v>
      </c>
      <c r="E68" s="66">
        <v>9</v>
      </c>
      <c r="F68" s="72">
        <f t="shared" si="1"/>
        <v>24</v>
      </c>
      <c r="G68" s="72">
        <v>0</v>
      </c>
      <c r="H68" s="188">
        <v>41</v>
      </c>
      <c r="I68" s="189">
        <f t="shared" si="2"/>
        <v>41</v>
      </c>
      <c r="J68" s="59"/>
      <c r="K68" s="270">
        <f t="shared" ref="K68:K127" si="9">C68</f>
        <v>15</v>
      </c>
      <c r="L68" s="72">
        <v>2</v>
      </c>
      <c r="M68" s="188">
        <f t="shared" si="3"/>
        <v>9</v>
      </c>
      <c r="N68" s="188">
        <f t="shared" si="4"/>
        <v>24</v>
      </c>
      <c r="O68" s="188">
        <f t="shared" si="5"/>
        <v>0</v>
      </c>
      <c r="P68" s="188">
        <f t="shared" si="6"/>
        <v>41</v>
      </c>
      <c r="Q68" s="189">
        <f t="shared" si="7"/>
        <v>41</v>
      </c>
      <c r="S68" s="178">
        <v>0</v>
      </c>
      <c r="T68" s="178">
        <v>33</v>
      </c>
    </row>
    <row r="69" spans="1:20" s="51" customFormat="1" x14ac:dyDescent="0.25">
      <c r="A69" s="98">
        <v>66</v>
      </c>
      <c r="B69" s="192">
        <f t="shared" si="8"/>
        <v>43439</v>
      </c>
      <c r="C69" s="96">
        <v>9</v>
      </c>
      <c r="D69" s="66">
        <v>1</v>
      </c>
      <c r="E69" s="66">
        <v>9</v>
      </c>
      <c r="F69" s="72">
        <f t="shared" ref="F69:F127" si="10">C69+E69</f>
        <v>18</v>
      </c>
      <c r="G69" s="72">
        <v>0</v>
      </c>
      <c r="H69" s="188">
        <v>42</v>
      </c>
      <c r="I69" s="189">
        <f t="shared" ref="I69:I127" si="11">G69+H69</f>
        <v>42</v>
      </c>
      <c r="J69" s="59"/>
      <c r="K69" s="270">
        <f t="shared" si="9"/>
        <v>9</v>
      </c>
      <c r="L69" s="72">
        <v>2</v>
      </c>
      <c r="M69" s="188">
        <f t="shared" ref="M69:M127" si="12">E69</f>
        <v>9</v>
      </c>
      <c r="N69" s="188">
        <f t="shared" ref="N69:N127" si="13">K69+M69</f>
        <v>18</v>
      </c>
      <c r="O69" s="188">
        <f t="shared" ref="O69:O127" si="14">G69</f>
        <v>0</v>
      </c>
      <c r="P69" s="188">
        <f t="shared" ref="P69:P127" si="15">H69</f>
        <v>42</v>
      </c>
      <c r="Q69" s="189">
        <f t="shared" ref="Q69:Q127" si="16">O69+P69</f>
        <v>42</v>
      </c>
      <c r="S69" s="178">
        <v>0</v>
      </c>
      <c r="T69" s="178">
        <v>34</v>
      </c>
    </row>
    <row r="70" spans="1:20" s="51" customFormat="1" x14ac:dyDescent="0.25">
      <c r="A70" s="98">
        <v>67</v>
      </c>
      <c r="B70" s="192">
        <f t="shared" ref="B70:B126" si="17">B69+1</f>
        <v>43440</v>
      </c>
      <c r="C70" s="96">
        <v>10</v>
      </c>
      <c r="D70" s="66">
        <v>1</v>
      </c>
      <c r="E70" s="66">
        <v>9</v>
      </c>
      <c r="F70" s="72">
        <f t="shared" si="10"/>
        <v>19</v>
      </c>
      <c r="G70" s="72">
        <v>30</v>
      </c>
      <c r="H70" s="188">
        <v>13</v>
      </c>
      <c r="I70" s="189">
        <f t="shared" si="11"/>
        <v>43</v>
      </c>
      <c r="J70" s="59"/>
      <c r="K70" s="270">
        <f t="shared" si="9"/>
        <v>10</v>
      </c>
      <c r="L70" s="72">
        <v>2</v>
      </c>
      <c r="M70" s="188">
        <f t="shared" si="12"/>
        <v>9</v>
      </c>
      <c r="N70" s="188">
        <f t="shared" si="13"/>
        <v>19</v>
      </c>
      <c r="O70" s="188">
        <f t="shared" si="14"/>
        <v>30</v>
      </c>
      <c r="P70" s="188">
        <f t="shared" si="15"/>
        <v>13</v>
      </c>
      <c r="Q70" s="189">
        <f t="shared" si="16"/>
        <v>43</v>
      </c>
      <c r="S70" s="178">
        <v>0</v>
      </c>
      <c r="T70" s="178">
        <v>35</v>
      </c>
    </row>
    <row r="71" spans="1:20" s="51" customFormat="1" x14ac:dyDescent="0.25">
      <c r="A71" s="98">
        <v>68</v>
      </c>
      <c r="B71" s="192">
        <f t="shared" si="17"/>
        <v>43441</v>
      </c>
      <c r="C71" s="96">
        <v>11</v>
      </c>
      <c r="D71" s="66">
        <v>1</v>
      </c>
      <c r="E71" s="66">
        <v>9</v>
      </c>
      <c r="F71" s="72">
        <f t="shared" si="10"/>
        <v>20</v>
      </c>
      <c r="G71" s="72">
        <v>30</v>
      </c>
      <c r="H71" s="188">
        <v>14</v>
      </c>
      <c r="I71" s="189">
        <f t="shared" si="11"/>
        <v>44</v>
      </c>
      <c r="J71" s="59"/>
      <c r="K71" s="270">
        <f t="shared" si="9"/>
        <v>11</v>
      </c>
      <c r="L71" s="72">
        <v>2</v>
      </c>
      <c r="M71" s="188">
        <f t="shared" si="12"/>
        <v>9</v>
      </c>
      <c r="N71" s="188">
        <f t="shared" si="13"/>
        <v>20</v>
      </c>
      <c r="O71" s="188">
        <f t="shared" si="14"/>
        <v>30</v>
      </c>
      <c r="P71" s="188">
        <f t="shared" si="15"/>
        <v>14</v>
      </c>
      <c r="Q71" s="189">
        <f t="shared" si="16"/>
        <v>44</v>
      </c>
      <c r="S71" s="178">
        <v>0</v>
      </c>
      <c r="T71" s="178">
        <v>36</v>
      </c>
    </row>
    <row r="72" spans="1:20" s="51" customFormat="1" x14ac:dyDescent="0.25">
      <c r="A72" s="98">
        <v>69</v>
      </c>
      <c r="B72" s="192">
        <f t="shared" si="17"/>
        <v>43442</v>
      </c>
      <c r="C72" s="96">
        <v>11</v>
      </c>
      <c r="D72" s="66">
        <v>1</v>
      </c>
      <c r="E72" s="66">
        <v>10</v>
      </c>
      <c r="F72" s="72">
        <f t="shared" si="10"/>
        <v>21</v>
      </c>
      <c r="G72" s="72">
        <v>30</v>
      </c>
      <c r="H72" s="188">
        <v>15</v>
      </c>
      <c r="I72" s="189">
        <f t="shared" si="11"/>
        <v>45</v>
      </c>
      <c r="J72" s="59"/>
      <c r="K72" s="270">
        <f t="shared" si="9"/>
        <v>11</v>
      </c>
      <c r="L72" s="72">
        <v>2</v>
      </c>
      <c r="M72" s="188">
        <f t="shared" si="12"/>
        <v>10</v>
      </c>
      <c r="N72" s="188">
        <f t="shared" si="13"/>
        <v>21</v>
      </c>
      <c r="O72" s="188">
        <f t="shared" si="14"/>
        <v>30</v>
      </c>
      <c r="P72" s="188">
        <f t="shared" si="15"/>
        <v>15</v>
      </c>
      <c r="Q72" s="189">
        <f t="shared" si="16"/>
        <v>45</v>
      </c>
      <c r="S72" s="178">
        <v>1</v>
      </c>
      <c r="T72" s="178">
        <v>37</v>
      </c>
    </row>
    <row r="73" spans="1:20" s="51" customFormat="1" x14ac:dyDescent="0.25">
      <c r="A73" s="98">
        <v>70</v>
      </c>
      <c r="B73" s="192">
        <f t="shared" si="17"/>
        <v>43443</v>
      </c>
      <c r="C73" s="96">
        <v>11</v>
      </c>
      <c r="D73" s="66">
        <v>1</v>
      </c>
      <c r="E73" s="66">
        <v>11</v>
      </c>
      <c r="F73" s="72">
        <f t="shared" si="10"/>
        <v>22</v>
      </c>
      <c r="G73" s="72">
        <v>30</v>
      </c>
      <c r="H73" s="188">
        <v>16</v>
      </c>
      <c r="I73" s="189">
        <f t="shared" si="11"/>
        <v>46</v>
      </c>
      <c r="J73" s="59"/>
      <c r="K73" s="270">
        <f t="shared" si="9"/>
        <v>11</v>
      </c>
      <c r="L73" s="72">
        <v>2</v>
      </c>
      <c r="M73" s="188">
        <f t="shared" si="12"/>
        <v>11</v>
      </c>
      <c r="N73" s="188">
        <f t="shared" si="13"/>
        <v>22</v>
      </c>
      <c r="O73" s="188">
        <f t="shared" si="14"/>
        <v>30</v>
      </c>
      <c r="P73" s="188">
        <f t="shared" si="15"/>
        <v>16</v>
      </c>
      <c r="Q73" s="189">
        <f t="shared" si="16"/>
        <v>46</v>
      </c>
      <c r="S73" s="178">
        <v>2</v>
      </c>
      <c r="T73" s="178">
        <v>38</v>
      </c>
    </row>
    <row r="74" spans="1:20" s="51" customFormat="1" x14ac:dyDescent="0.25">
      <c r="A74" s="98">
        <v>71</v>
      </c>
      <c r="B74" s="192">
        <f t="shared" si="17"/>
        <v>43444</v>
      </c>
      <c r="C74" s="96">
        <v>14</v>
      </c>
      <c r="D74" s="66">
        <v>1</v>
      </c>
      <c r="E74" s="66">
        <v>9</v>
      </c>
      <c r="F74" s="72">
        <f t="shared" si="10"/>
        <v>23</v>
      </c>
      <c r="G74" s="72">
        <v>30</v>
      </c>
      <c r="H74" s="188">
        <v>17</v>
      </c>
      <c r="I74" s="189">
        <f t="shared" si="11"/>
        <v>47</v>
      </c>
      <c r="J74" s="59"/>
      <c r="K74" s="270">
        <f t="shared" si="9"/>
        <v>14</v>
      </c>
      <c r="L74" s="72">
        <v>2</v>
      </c>
      <c r="M74" s="188">
        <f t="shared" si="12"/>
        <v>9</v>
      </c>
      <c r="N74" s="188">
        <f t="shared" si="13"/>
        <v>23</v>
      </c>
      <c r="O74" s="188">
        <f t="shared" si="14"/>
        <v>30</v>
      </c>
      <c r="P74" s="188">
        <f t="shared" si="15"/>
        <v>17</v>
      </c>
      <c r="Q74" s="189">
        <f t="shared" si="16"/>
        <v>47</v>
      </c>
      <c r="S74" s="178">
        <v>0</v>
      </c>
      <c r="T74" s="178">
        <v>39</v>
      </c>
    </row>
    <row r="75" spans="1:20" s="51" customFormat="1" x14ac:dyDescent="0.25">
      <c r="A75" s="98">
        <v>72</v>
      </c>
      <c r="B75" s="192">
        <f t="shared" si="17"/>
        <v>43445</v>
      </c>
      <c r="C75" s="96">
        <v>15</v>
      </c>
      <c r="D75" s="66">
        <v>1</v>
      </c>
      <c r="E75" s="66">
        <v>9</v>
      </c>
      <c r="F75" s="72">
        <f t="shared" si="10"/>
        <v>24</v>
      </c>
      <c r="G75" s="72">
        <v>30</v>
      </c>
      <c r="H75" s="188">
        <v>18</v>
      </c>
      <c r="I75" s="189">
        <f t="shared" si="11"/>
        <v>48</v>
      </c>
      <c r="J75" s="59"/>
      <c r="K75" s="270">
        <f t="shared" si="9"/>
        <v>15</v>
      </c>
      <c r="L75" s="72">
        <v>2</v>
      </c>
      <c r="M75" s="188">
        <f t="shared" si="12"/>
        <v>9</v>
      </c>
      <c r="N75" s="188">
        <f t="shared" si="13"/>
        <v>24</v>
      </c>
      <c r="O75" s="188">
        <f t="shared" si="14"/>
        <v>30</v>
      </c>
      <c r="P75" s="188">
        <f t="shared" si="15"/>
        <v>18</v>
      </c>
      <c r="Q75" s="189">
        <f t="shared" si="16"/>
        <v>48</v>
      </c>
      <c r="S75" s="178">
        <v>0</v>
      </c>
      <c r="T75" s="178">
        <v>40</v>
      </c>
    </row>
    <row r="76" spans="1:20" s="51" customFormat="1" x14ac:dyDescent="0.25">
      <c r="A76" s="98">
        <v>73</v>
      </c>
      <c r="B76" s="192">
        <f t="shared" si="17"/>
        <v>43446</v>
      </c>
      <c r="C76" s="96">
        <v>9</v>
      </c>
      <c r="D76" s="66">
        <v>1</v>
      </c>
      <c r="E76" s="66">
        <v>9</v>
      </c>
      <c r="F76" s="72">
        <f t="shared" si="10"/>
        <v>18</v>
      </c>
      <c r="G76" s="72">
        <v>30</v>
      </c>
      <c r="H76" s="188">
        <v>19</v>
      </c>
      <c r="I76" s="189">
        <f t="shared" si="11"/>
        <v>49</v>
      </c>
      <c r="J76" s="59"/>
      <c r="K76" s="270">
        <f t="shared" si="9"/>
        <v>9</v>
      </c>
      <c r="L76" s="72">
        <v>2</v>
      </c>
      <c r="M76" s="188">
        <f t="shared" si="12"/>
        <v>9</v>
      </c>
      <c r="N76" s="188">
        <f t="shared" si="13"/>
        <v>18</v>
      </c>
      <c r="O76" s="188">
        <f t="shared" si="14"/>
        <v>30</v>
      </c>
      <c r="P76" s="188">
        <f t="shared" si="15"/>
        <v>19</v>
      </c>
      <c r="Q76" s="189">
        <f t="shared" si="16"/>
        <v>49</v>
      </c>
      <c r="S76" s="178">
        <v>0</v>
      </c>
      <c r="T76" s="178">
        <v>41</v>
      </c>
    </row>
    <row r="77" spans="1:20" s="51" customFormat="1" x14ac:dyDescent="0.25">
      <c r="A77" s="98">
        <v>74</v>
      </c>
      <c r="B77" s="192">
        <f t="shared" si="17"/>
        <v>43447</v>
      </c>
      <c r="C77" s="96">
        <v>10</v>
      </c>
      <c r="D77" s="66">
        <v>1</v>
      </c>
      <c r="E77" s="66">
        <v>9</v>
      </c>
      <c r="F77" s="72">
        <f t="shared" si="10"/>
        <v>19</v>
      </c>
      <c r="G77" s="72">
        <v>30</v>
      </c>
      <c r="H77" s="188">
        <v>20</v>
      </c>
      <c r="I77" s="189">
        <f t="shared" si="11"/>
        <v>50</v>
      </c>
      <c r="J77" s="59"/>
      <c r="K77" s="270">
        <f t="shared" si="9"/>
        <v>10</v>
      </c>
      <c r="L77" s="72">
        <v>2</v>
      </c>
      <c r="M77" s="188">
        <f t="shared" si="12"/>
        <v>9</v>
      </c>
      <c r="N77" s="188">
        <f t="shared" si="13"/>
        <v>19</v>
      </c>
      <c r="O77" s="188">
        <f t="shared" si="14"/>
        <v>30</v>
      </c>
      <c r="P77" s="188">
        <f t="shared" si="15"/>
        <v>20</v>
      </c>
      <c r="Q77" s="189">
        <f t="shared" si="16"/>
        <v>50</v>
      </c>
      <c r="S77" s="178">
        <v>0</v>
      </c>
      <c r="T77" s="178">
        <v>42</v>
      </c>
    </row>
    <row r="78" spans="1:20" s="51" customFormat="1" x14ac:dyDescent="0.25">
      <c r="A78" s="98">
        <v>75</v>
      </c>
      <c r="B78" s="192">
        <f t="shared" si="17"/>
        <v>43448</v>
      </c>
      <c r="C78" s="96">
        <v>11</v>
      </c>
      <c r="D78" s="66">
        <v>1</v>
      </c>
      <c r="E78" s="66">
        <v>9</v>
      </c>
      <c r="F78" s="72">
        <f t="shared" si="10"/>
        <v>20</v>
      </c>
      <c r="G78" s="72">
        <v>30</v>
      </c>
      <c r="H78" s="188">
        <v>21</v>
      </c>
      <c r="I78" s="189">
        <f t="shared" si="11"/>
        <v>51</v>
      </c>
      <c r="J78" s="59"/>
      <c r="K78" s="270">
        <f t="shared" si="9"/>
        <v>11</v>
      </c>
      <c r="L78" s="72">
        <v>2</v>
      </c>
      <c r="M78" s="188">
        <f t="shared" si="12"/>
        <v>9</v>
      </c>
      <c r="N78" s="188">
        <f t="shared" si="13"/>
        <v>20</v>
      </c>
      <c r="O78" s="188">
        <f t="shared" si="14"/>
        <v>30</v>
      </c>
      <c r="P78" s="188">
        <f t="shared" si="15"/>
        <v>21</v>
      </c>
      <c r="Q78" s="189">
        <f t="shared" si="16"/>
        <v>51</v>
      </c>
      <c r="S78" s="178">
        <v>0</v>
      </c>
      <c r="T78" s="178">
        <v>43</v>
      </c>
    </row>
    <row r="79" spans="1:20" s="51" customFormat="1" x14ac:dyDescent="0.25">
      <c r="A79" s="98">
        <v>76</v>
      </c>
      <c r="B79" s="192">
        <f t="shared" si="17"/>
        <v>43449</v>
      </c>
      <c r="C79" s="96">
        <v>11</v>
      </c>
      <c r="D79" s="66">
        <v>1</v>
      </c>
      <c r="E79" s="66">
        <v>10</v>
      </c>
      <c r="F79" s="72">
        <f t="shared" si="10"/>
        <v>21</v>
      </c>
      <c r="G79" s="72">
        <v>30</v>
      </c>
      <c r="H79" s="188">
        <v>22</v>
      </c>
      <c r="I79" s="189">
        <f t="shared" si="11"/>
        <v>52</v>
      </c>
      <c r="J79" s="59"/>
      <c r="K79" s="270">
        <f t="shared" si="9"/>
        <v>11</v>
      </c>
      <c r="L79" s="72">
        <v>2</v>
      </c>
      <c r="M79" s="188">
        <f t="shared" si="12"/>
        <v>10</v>
      </c>
      <c r="N79" s="188">
        <f t="shared" si="13"/>
        <v>21</v>
      </c>
      <c r="O79" s="188">
        <f t="shared" si="14"/>
        <v>30</v>
      </c>
      <c r="P79" s="188">
        <f t="shared" si="15"/>
        <v>22</v>
      </c>
      <c r="Q79" s="189">
        <f t="shared" si="16"/>
        <v>52</v>
      </c>
      <c r="S79" s="178">
        <v>1</v>
      </c>
      <c r="T79" s="178">
        <v>44</v>
      </c>
    </row>
    <row r="80" spans="1:20" s="51" customFormat="1" x14ac:dyDescent="0.25">
      <c r="A80" s="98">
        <v>77</v>
      </c>
      <c r="B80" s="192">
        <f t="shared" si="17"/>
        <v>43450</v>
      </c>
      <c r="C80" s="96">
        <v>11</v>
      </c>
      <c r="D80" s="66">
        <v>1</v>
      </c>
      <c r="E80" s="66">
        <v>11</v>
      </c>
      <c r="F80" s="72">
        <f t="shared" si="10"/>
        <v>22</v>
      </c>
      <c r="G80" s="72">
        <v>30</v>
      </c>
      <c r="H80" s="188">
        <v>23</v>
      </c>
      <c r="I80" s="189">
        <f t="shared" si="11"/>
        <v>53</v>
      </c>
      <c r="J80" s="59"/>
      <c r="K80" s="270">
        <f t="shared" si="9"/>
        <v>11</v>
      </c>
      <c r="L80" s="72">
        <v>2</v>
      </c>
      <c r="M80" s="188">
        <f t="shared" si="12"/>
        <v>11</v>
      </c>
      <c r="N80" s="188">
        <f t="shared" si="13"/>
        <v>22</v>
      </c>
      <c r="O80" s="188">
        <f t="shared" si="14"/>
        <v>30</v>
      </c>
      <c r="P80" s="188">
        <f t="shared" si="15"/>
        <v>23</v>
      </c>
      <c r="Q80" s="189">
        <f t="shared" si="16"/>
        <v>53</v>
      </c>
      <c r="S80" s="178">
        <v>2</v>
      </c>
      <c r="T80" s="178">
        <v>45</v>
      </c>
    </row>
    <row r="81" spans="1:20" s="51" customFormat="1" x14ac:dyDescent="0.25">
      <c r="A81" s="98">
        <v>78</v>
      </c>
      <c r="B81" s="192">
        <f t="shared" si="17"/>
        <v>43451</v>
      </c>
      <c r="C81" s="96">
        <v>14</v>
      </c>
      <c r="D81" s="66">
        <v>1</v>
      </c>
      <c r="E81" s="66">
        <v>9</v>
      </c>
      <c r="F81" s="72">
        <f t="shared" si="10"/>
        <v>23</v>
      </c>
      <c r="G81" s="72">
        <v>30</v>
      </c>
      <c r="H81" s="188">
        <v>24</v>
      </c>
      <c r="I81" s="189">
        <f t="shared" si="11"/>
        <v>54</v>
      </c>
      <c r="J81" s="59"/>
      <c r="K81" s="270">
        <f t="shared" si="9"/>
        <v>14</v>
      </c>
      <c r="L81" s="72">
        <v>2</v>
      </c>
      <c r="M81" s="188">
        <f t="shared" si="12"/>
        <v>9</v>
      </c>
      <c r="N81" s="188">
        <f t="shared" si="13"/>
        <v>23</v>
      </c>
      <c r="O81" s="188">
        <f t="shared" si="14"/>
        <v>30</v>
      </c>
      <c r="P81" s="188">
        <f t="shared" si="15"/>
        <v>24</v>
      </c>
      <c r="Q81" s="189">
        <f t="shared" si="16"/>
        <v>54</v>
      </c>
      <c r="S81" s="178">
        <v>0</v>
      </c>
      <c r="T81" s="178">
        <v>46</v>
      </c>
    </row>
    <row r="82" spans="1:20" s="51" customFormat="1" x14ac:dyDescent="0.25">
      <c r="A82" s="98">
        <v>79</v>
      </c>
      <c r="B82" s="192">
        <f t="shared" si="17"/>
        <v>43452</v>
      </c>
      <c r="C82" s="96">
        <v>15</v>
      </c>
      <c r="D82" s="66">
        <v>1</v>
      </c>
      <c r="E82" s="66">
        <v>9</v>
      </c>
      <c r="F82" s="72">
        <f t="shared" si="10"/>
        <v>24</v>
      </c>
      <c r="G82" s="72">
        <v>30</v>
      </c>
      <c r="H82" s="188">
        <v>25</v>
      </c>
      <c r="I82" s="189">
        <f t="shared" si="11"/>
        <v>55</v>
      </c>
      <c r="J82" s="59"/>
      <c r="K82" s="270">
        <f t="shared" si="9"/>
        <v>15</v>
      </c>
      <c r="L82" s="72">
        <v>2</v>
      </c>
      <c r="M82" s="188">
        <f t="shared" si="12"/>
        <v>9</v>
      </c>
      <c r="N82" s="188">
        <f t="shared" si="13"/>
        <v>24</v>
      </c>
      <c r="O82" s="188">
        <f t="shared" si="14"/>
        <v>30</v>
      </c>
      <c r="P82" s="188">
        <f t="shared" si="15"/>
        <v>25</v>
      </c>
      <c r="Q82" s="189">
        <f t="shared" si="16"/>
        <v>55</v>
      </c>
      <c r="S82" s="178">
        <v>0</v>
      </c>
      <c r="T82" s="178">
        <v>47</v>
      </c>
    </row>
    <row r="83" spans="1:20" s="51" customFormat="1" x14ac:dyDescent="0.25">
      <c r="A83" s="98">
        <v>80</v>
      </c>
      <c r="B83" s="192">
        <f t="shared" si="17"/>
        <v>43453</v>
      </c>
      <c r="C83" s="96">
        <v>9</v>
      </c>
      <c r="D83" s="66">
        <v>1</v>
      </c>
      <c r="E83" s="66">
        <v>9</v>
      </c>
      <c r="F83" s="72">
        <f t="shared" si="10"/>
        <v>18</v>
      </c>
      <c r="G83" s="72">
        <v>0</v>
      </c>
      <c r="H83" s="188">
        <v>26</v>
      </c>
      <c r="I83" s="189">
        <f t="shared" si="11"/>
        <v>26</v>
      </c>
      <c r="J83" s="59"/>
      <c r="K83" s="270">
        <f t="shared" si="9"/>
        <v>9</v>
      </c>
      <c r="L83" s="72">
        <v>2</v>
      </c>
      <c r="M83" s="188">
        <f t="shared" si="12"/>
        <v>9</v>
      </c>
      <c r="N83" s="188">
        <f t="shared" si="13"/>
        <v>18</v>
      </c>
      <c r="O83" s="188">
        <f t="shared" si="14"/>
        <v>0</v>
      </c>
      <c r="P83" s="188">
        <f t="shared" si="15"/>
        <v>26</v>
      </c>
      <c r="Q83" s="189">
        <f t="shared" si="16"/>
        <v>26</v>
      </c>
      <c r="S83" s="178">
        <v>0</v>
      </c>
      <c r="T83" s="178">
        <v>18</v>
      </c>
    </row>
    <row r="84" spans="1:20" s="51" customFormat="1" x14ac:dyDescent="0.25">
      <c r="A84" s="98">
        <v>81</v>
      </c>
      <c r="B84" s="192">
        <f t="shared" si="17"/>
        <v>43454</v>
      </c>
      <c r="C84" s="96">
        <v>10</v>
      </c>
      <c r="D84" s="66">
        <v>1</v>
      </c>
      <c r="E84" s="66">
        <v>9</v>
      </c>
      <c r="F84" s="72">
        <f t="shared" si="10"/>
        <v>19</v>
      </c>
      <c r="G84" s="72">
        <v>0</v>
      </c>
      <c r="H84" s="188">
        <v>27</v>
      </c>
      <c r="I84" s="189">
        <f t="shared" si="11"/>
        <v>27</v>
      </c>
      <c r="J84" s="59"/>
      <c r="K84" s="270">
        <f t="shared" si="9"/>
        <v>10</v>
      </c>
      <c r="L84" s="72">
        <v>2</v>
      </c>
      <c r="M84" s="188">
        <f t="shared" si="12"/>
        <v>9</v>
      </c>
      <c r="N84" s="188">
        <f t="shared" si="13"/>
        <v>19</v>
      </c>
      <c r="O84" s="188">
        <f t="shared" si="14"/>
        <v>0</v>
      </c>
      <c r="P84" s="188">
        <f t="shared" si="15"/>
        <v>27</v>
      </c>
      <c r="Q84" s="189">
        <f t="shared" si="16"/>
        <v>27</v>
      </c>
      <c r="S84" s="178">
        <v>0</v>
      </c>
      <c r="T84" s="178">
        <v>19</v>
      </c>
    </row>
    <row r="85" spans="1:20" s="51" customFormat="1" x14ac:dyDescent="0.25">
      <c r="A85" s="98">
        <v>82</v>
      </c>
      <c r="B85" s="192">
        <f t="shared" si="17"/>
        <v>43455</v>
      </c>
      <c r="C85" s="96">
        <v>11</v>
      </c>
      <c r="D85" s="66">
        <v>1</v>
      </c>
      <c r="E85" s="66">
        <v>9</v>
      </c>
      <c r="F85" s="72">
        <f t="shared" si="10"/>
        <v>20</v>
      </c>
      <c r="G85" s="72">
        <v>0</v>
      </c>
      <c r="H85" s="188">
        <v>28</v>
      </c>
      <c r="I85" s="189">
        <f t="shared" si="11"/>
        <v>28</v>
      </c>
      <c r="J85" s="59"/>
      <c r="K85" s="270">
        <f t="shared" si="9"/>
        <v>11</v>
      </c>
      <c r="L85" s="72">
        <v>2</v>
      </c>
      <c r="M85" s="188">
        <f t="shared" si="12"/>
        <v>9</v>
      </c>
      <c r="N85" s="188">
        <f t="shared" si="13"/>
        <v>20</v>
      </c>
      <c r="O85" s="188">
        <f t="shared" si="14"/>
        <v>0</v>
      </c>
      <c r="P85" s="188">
        <f t="shared" si="15"/>
        <v>28</v>
      </c>
      <c r="Q85" s="189">
        <f t="shared" si="16"/>
        <v>28</v>
      </c>
      <c r="S85" s="178">
        <v>0</v>
      </c>
      <c r="T85" s="178">
        <v>20</v>
      </c>
    </row>
    <row r="86" spans="1:20" s="51" customFormat="1" x14ac:dyDescent="0.25">
      <c r="A86" s="98">
        <v>83</v>
      </c>
      <c r="B86" s="192">
        <f t="shared" si="17"/>
        <v>43456</v>
      </c>
      <c r="C86" s="96">
        <v>11</v>
      </c>
      <c r="D86" s="66">
        <v>1</v>
      </c>
      <c r="E86" s="66">
        <v>10</v>
      </c>
      <c r="F86" s="72">
        <f t="shared" si="10"/>
        <v>21</v>
      </c>
      <c r="G86" s="72">
        <v>0</v>
      </c>
      <c r="H86" s="188">
        <v>29</v>
      </c>
      <c r="I86" s="189">
        <f t="shared" si="11"/>
        <v>29</v>
      </c>
      <c r="J86" s="59"/>
      <c r="K86" s="270">
        <f t="shared" si="9"/>
        <v>11</v>
      </c>
      <c r="L86" s="72">
        <v>2</v>
      </c>
      <c r="M86" s="188">
        <f t="shared" si="12"/>
        <v>10</v>
      </c>
      <c r="N86" s="188">
        <f t="shared" si="13"/>
        <v>21</v>
      </c>
      <c r="O86" s="188">
        <f t="shared" si="14"/>
        <v>0</v>
      </c>
      <c r="P86" s="188">
        <f t="shared" si="15"/>
        <v>29</v>
      </c>
      <c r="Q86" s="189">
        <f t="shared" si="16"/>
        <v>29</v>
      </c>
      <c r="S86" s="178">
        <v>1</v>
      </c>
      <c r="T86" s="178">
        <v>21</v>
      </c>
    </row>
    <row r="87" spans="1:20" s="51" customFormat="1" x14ac:dyDescent="0.25">
      <c r="A87" s="98">
        <v>84</v>
      </c>
      <c r="B87" s="192">
        <f t="shared" si="17"/>
        <v>43457</v>
      </c>
      <c r="C87" s="96">
        <v>11</v>
      </c>
      <c r="D87" s="66">
        <v>1</v>
      </c>
      <c r="E87" s="66">
        <v>11</v>
      </c>
      <c r="F87" s="72">
        <f t="shared" si="10"/>
        <v>22</v>
      </c>
      <c r="G87" s="72">
        <v>0</v>
      </c>
      <c r="H87" s="188">
        <v>30</v>
      </c>
      <c r="I87" s="189">
        <f t="shared" si="11"/>
        <v>30</v>
      </c>
      <c r="J87" s="59"/>
      <c r="K87" s="270">
        <f t="shared" si="9"/>
        <v>11</v>
      </c>
      <c r="L87" s="72">
        <v>2</v>
      </c>
      <c r="M87" s="188">
        <f t="shared" si="12"/>
        <v>11</v>
      </c>
      <c r="N87" s="188">
        <f t="shared" si="13"/>
        <v>22</v>
      </c>
      <c r="O87" s="188">
        <f t="shared" si="14"/>
        <v>0</v>
      </c>
      <c r="P87" s="188">
        <f t="shared" si="15"/>
        <v>30</v>
      </c>
      <c r="Q87" s="189">
        <f t="shared" si="16"/>
        <v>30</v>
      </c>
      <c r="S87" s="178">
        <v>2</v>
      </c>
      <c r="T87" s="178">
        <v>22</v>
      </c>
    </row>
    <row r="88" spans="1:20" s="51" customFormat="1" x14ac:dyDescent="0.25">
      <c r="A88" s="98">
        <v>85</v>
      </c>
      <c r="B88" s="192">
        <f t="shared" si="17"/>
        <v>43458</v>
      </c>
      <c r="C88" s="96">
        <v>14</v>
      </c>
      <c r="D88" s="66">
        <v>1</v>
      </c>
      <c r="E88" s="66">
        <v>9</v>
      </c>
      <c r="F88" s="72">
        <f t="shared" si="10"/>
        <v>23</v>
      </c>
      <c r="G88" s="72">
        <v>0</v>
      </c>
      <c r="H88" s="188">
        <v>31</v>
      </c>
      <c r="I88" s="189">
        <f t="shared" si="11"/>
        <v>31</v>
      </c>
      <c r="J88" s="59"/>
      <c r="K88" s="270">
        <f t="shared" si="9"/>
        <v>14</v>
      </c>
      <c r="L88" s="72">
        <v>2</v>
      </c>
      <c r="M88" s="188">
        <f t="shared" si="12"/>
        <v>9</v>
      </c>
      <c r="N88" s="188">
        <f t="shared" si="13"/>
        <v>23</v>
      </c>
      <c r="O88" s="188">
        <f t="shared" si="14"/>
        <v>0</v>
      </c>
      <c r="P88" s="188">
        <f t="shared" si="15"/>
        <v>31</v>
      </c>
      <c r="Q88" s="189">
        <f t="shared" si="16"/>
        <v>31</v>
      </c>
      <c r="S88" s="178">
        <v>0</v>
      </c>
      <c r="T88" s="178">
        <v>23</v>
      </c>
    </row>
    <row r="89" spans="1:20" s="51" customFormat="1" x14ac:dyDescent="0.25">
      <c r="A89" s="98">
        <v>86</v>
      </c>
      <c r="B89" s="192">
        <f t="shared" si="17"/>
        <v>43459</v>
      </c>
      <c r="C89" s="96">
        <v>15</v>
      </c>
      <c r="D89" s="66">
        <v>1</v>
      </c>
      <c r="E89" s="66">
        <v>9</v>
      </c>
      <c r="F89" s="72">
        <f t="shared" si="10"/>
        <v>24</v>
      </c>
      <c r="G89" s="72">
        <v>0</v>
      </c>
      <c r="H89" s="188">
        <v>32</v>
      </c>
      <c r="I89" s="189">
        <f t="shared" si="11"/>
        <v>32</v>
      </c>
      <c r="J89" s="59"/>
      <c r="K89" s="270">
        <f t="shared" si="9"/>
        <v>15</v>
      </c>
      <c r="L89" s="72">
        <v>2</v>
      </c>
      <c r="M89" s="188">
        <f t="shared" si="12"/>
        <v>9</v>
      </c>
      <c r="N89" s="188">
        <f t="shared" si="13"/>
        <v>24</v>
      </c>
      <c r="O89" s="188">
        <f t="shared" si="14"/>
        <v>0</v>
      </c>
      <c r="P89" s="188">
        <f t="shared" si="15"/>
        <v>32</v>
      </c>
      <c r="Q89" s="189">
        <f t="shared" si="16"/>
        <v>32</v>
      </c>
      <c r="S89" s="178">
        <v>0</v>
      </c>
      <c r="T89" s="178">
        <v>24</v>
      </c>
    </row>
    <row r="90" spans="1:20" s="51" customFormat="1" x14ac:dyDescent="0.25">
      <c r="A90" s="98">
        <v>87</v>
      </c>
      <c r="B90" s="192">
        <f t="shared" si="17"/>
        <v>43460</v>
      </c>
      <c r="C90" s="96">
        <v>9</v>
      </c>
      <c r="D90" s="66">
        <v>1</v>
      </c>
      <c r="E90" s="66">
        <v>9</v>
      </c>
      <c r="F90" s="72">
        <f t="shared" si="10"/>
        <v>18</v>
      </c>
      <c r="G90" s="72">
        <v>0</v>
      </c>
      <c r="H90" s="188">
        <v>33</v>
      </c>
      <c r="I90" s="189">
        <f t="shared" si="11"/>
        <v>33</v>
      </c>
      <c r="J90" s="59"/>
      <c r="K90" s="270">
        <f t="shared" si="9"/>
        <v>9</v>
      </c>
      <c r="L90" s="72">
        <v>2</v>
      </c>
      <c r="M90" s="188">
        <f t="shared" si="12"/>
        <v>9</v>
      </c>
      <c r="N90" s="188">
        <f t="shared" si="13"/>
        <v>18</v>
      </c>
      <c r="O90" s="188">
        <f t="shared" si="14"/>
        <v>0</v>
      </c>
      <c r="P90" s="188">
        <f t="shared" si="15"/>
        <v>33</v>
      </c>
      <c r="Q90" s="189">
        <f t="shared" si="16"/>
        <v>33</v>
      </c>
      <c r="S90" s="178">
        <v>0</v>
      </c>
      <c r="T90" s="178">
        <v>25</v>
      </c>
    </row>
    <row r="91" spans="1:20" s="51" customFormat="1" x14ac:dyDescent="0.25">
      <c r="A91" s="98">
        <v>88</v>
      </c>
      <c r="B91" s="192">
        <f t="shared" si="17"/>
        <v>43461</v>
      </c>
      <c r="C91" s="96">
        <v>10</v>
      </c>
      <c r="D91" s="66">
        <v>1</v>
      </c>
      <c r="E91" s="66">
        <v>9</v>
      </c>
      <c r="F91" s="72">
        <f t="shared" si="10"/>
        <v>19</v>
      </c>
      <c r="G91" s="72">
        <v>0</v>
      </c>
      <c r="H91" s="188">
        <v>34</v>
      </c>
      <c r="I91" s="189">
        <f t="shared" si="11"/>
        <v>34</v>
      </c>
      <c r="J91" s="59"/>
      <c r="K91" s="270">
        <f t="shared" si="9"/>
        <v>10</v>
      </c>
      <c r="L91" s="72">
        <v>2</v>
      </c>
      <c r="M91" s="188">
        <f t="shared" si="12"/>
        <v>9</v>
      </c>
      <c r="N91" s="188">
        <f t="shared" si="13"/>
        <v>19</v>
      </c>
      <c r="O91" s="188">
        <f t="shared" si="14"/>
        <v>0</v>
      </c>
      <c r="P91" s="188">
        <f t="shared" si="15"/>
        <v>34</v>
      </c>
      <c r="Q91" s="189">
        <f t="shared" si="16"/>
        <v>34</v>
      </c>
      <c r="S91" s="178">
        <v>0</v>
      </c>
      <c r="T91" s="178">
        <v>26</v>
      </c>
    </row>
    <row r="92" spans="1:20" s="51" customFormat="1" x14ac:dyDescent="0.25">
      <c r="A92" s="98">
        <v>89</v>
      </c>
      <c r="B92" s="192">
        <f t="shared" si="17"/>
        <v>43462</v>
      </c>
      <c r="C92" s="96">
        <v>11</v>
      </c>
      <c r="D92" s="66">
        <v>1</v>
      </c>
      <c r="E92" s="66">
        <v>9</v>
      </c>
      <c r="F92" s="72">
        <f t="shared" si="10"/>
        <v>20</v>
      </c>
      <c r="G92" s="72">
        <v>0</v>
      </c>
      <c r="H92" s="188">
        <v>35</v>
      </c>
      <c r="I92" s="189">
        <f t="shared" si="11"/>
        <v>35</v>
      </c>
      <c r="J92" s="59"/>
      <c r="K92" s="270">
        <f t="shared" si="9"/>
        <v>11</v>
      </c>
      <c r="L92" s="72">
        <v>2</v>
      </c>
      <c r="M92" s="188">
        <f t="shared" si="12"/>
        <v>9</v>
      </c>
      <c r="N92" s="188">
        <f t="shared" si="13"/>
        <v>20</v>
      </c>
      <c r="O92" s="188">
        <f t="shared" si="14"/>
        <v>0</v>
      </c>
      <c r="P92" s="188">
        <f t="shared" si="15"/>
        <v>35</v>
      </c>
      <c r="Q92" s="189">
        <f t="shared" si="16"/>
        <v>35</v>
      </c>
      <c r="S92" s="178">
        <v>0</v>
      </c>
      <c r="T92" s="178">
        <v>27</v>
      </c>
    </row>
    <row r="93" spans="1:20" s="51" customFormat="1" x14ac:dyDescent="0.25">
      <c r="A93" s="98">
        <v>90</v>
      </c>
      <c r="B93" s="192">
        <f t="shared" si="17"/>
        <v>43463</v>
      </c>
      <c r="C93" s="96">
        <v>11</v>
      </c>
      <c r="D93" s="66">
        <v>1</v>
      </c>
      <c r="E93" s="66">
        <v>10</v>
      </c>
      <c r="F93" s="72">
        <f t="shared" si="10"/>
        <v>21</v>
      </c>
      <c r="G93" s="72">
        <v>0</v>
      </c>
      <c r="H93" s="188">
        <v>36</v>
      </c>
      <c r="I93" s="189">
        <f t="shared" si="11"/>
        <v>36</v>
      </c>
      <c r="J93" s="59"/>
      <c r="K93" s="270">
        <f t="shared" si="9"/>
        <v>11</v>
      </c>
      <c r="L93" s="72">
        <v>2</v>
      </c>
      <c r="M93" s="188">
        <f t="shared" si="12"/>
        <v>10</v>
      </c>
      <c r="N93" s="188">
        <f t="shared" si="13"/>
        <v>21</v>
      </c>
      <c r="O93" s="188">
        <f t="shared" si="14"/>
        <v>0</v>
      </c>
      <c r="P93" s="188">
        <f t="shared" si="15"/>
        <v>36</v>
      </c>
      <c r="Q93" s="189">
        <f t="shared" si="16"/>
        <v>36</v>
      </c>
      <c r="S93" s="178">
        <v>1</v>
      </c>
      <c r="T93" s="178">
        <v>28</v>
      </c>
    </row>
    <row r="94" spans="1:20" s="51" customFormat="1" x14ac:dyDescent="0.25">
      <c r="A94" s="98">
        <v>91</v>
      </c>
      <c r="B94" s="192">
        <f t="shared" si="17"/>
        <v>43464</v>
      </c>
      <c r="C94" s="96">
        <v>11</v>
      </c>
      <c r="D94" s="66">
        <v>1</v>
      </c>
      <c r="E94" s="66">
        <v>11</v>
      </c>
      <c r="F94" s="72">
        <f t="shared" si="10"/>
        <v>22</v>
      </c>
      <c r="G94" s="72">
        <v>0</v>
      </c>
      <c r="H94" s="188">
        <v>37</v>
      </c>
      <c r="I94" s="189">
        <f t="shared" si="11"/>
        <v>37</v>
      </c>
      <c r="J94" s="59"/>
      <c r="K94" s="270">
        <f t="shared" si="9"/>
        <v>11</v>
      </c>
      <c r="L94" s="72">
        <v>2</v>
      </c>
      <c r="M94" s="188">
        <f t="shared" si="12"/>
        <v>11</v>
      </c>
      <c r="N94" s="188">
        <f t="shared" si="13"/>
        <v>22</v>
      </c>
      <c r="O94" s="188">
        <f t="shared" si="14"/>
        <v>0</v>
      </c>
      <c r="P94" s="188">
        <f t="shared" si="15"/>
        <v>37</v>
      </c>
      <c r="Q94" s="189">
        <f t="shared" si="16"/>
        <v>37</v>
      </c>
      <c r="S94" s="178">
        <v>2</v>
      </c>
      <c r="T94" s="178">
        <v>29</v>
      </c>
    </row>
    <row r="95" spans="1:20" s="51" customFormat="1" x14ac:dyDescent="0.25">
      <c r="A95" s="98">
        <v>92</v>
      </c>
      <c r="B95" s="192">
        <f t="shared" si="17"/>
        <v>43465</v>
      </c>
      <c r="C95" s="96">
        <v>14</v>
      </c>
      <c r="D95" s="66">
        <v>1</v>
      </c>
      <c r="E95" s="66">
        <v>9</v>
      </c>
      <c r="F95" s="72">
        <f t="shared" si="10"/>
        <v>23</v>
      </c>
      <c r="G95" s="72">
        <v>0</v>
      </c>
      <c r="H95" s="188">
        <v>38</v>
      </c>
      <c r="I95" s="189">
        <f t="shared" si="11"/>
        <v>38</v>
      </c>
      <c r="J95" s="59"/>
      <c r="K95" s="270">
        <f t="shared" si="9"/>
        <v>14</v>
      </c>
      <c r="L95" s="72">
        <v>2</v>
      </c>
      <c r="M95" s="188">
        <f t="shared" si="12"/>
        <v>9</v>
      </c>
      <c r="N95" s="188">
        <f t="shared" si="13"/>
        <v>23</v>
      </c>
      <c r="O95" s="188">
        <f t="shared" si="14"/>
        <v>0</v>
      </c>
      <c r="P95" s="188">
        <f t="shared" si="15"/>
        <v>38</v>
      </c>
      <c r="Q95" s="189">
        <f t="shared" si="16"/>
        <v>38</v>
      </c>
      <c r="S95" s="178">
        <v>0</v>
      </c>
      <c r="T95" s="178">
        <v>30</v>
      </c>
    </row>
    <row r="96" spans="1:20" s="59" customFormat="1" x14ac:dyDescent="0.25">
      <c r="A96" s="98">
        <v>93</v>
      </c>
      <c r="B96" s="192">
        <f t="shared" si="17"/>
        <v>43466</v>
      </c>
      <c r="C96" s="96">
        <v>15</v>
      </c>
      <c r="D96" s="66">
        <v>1</v>
      </c>
      <c r="E96" s="66">
        <v>9</v>
      </c>
      <c r="F96" s="72">
        <f t="shared" si="10"/>
        <v>24</v>
      </c>
      <c r="G96" s="72">
        <v>0</v>
      </c>
      <c r="H96" s="188">
        <v>39</v>
      </c>
      <c r="I96" s="189">
        <f t="shared" si="11"/>
        <v>39</v>
      </c>
      <c r="K96" s="270">
        <f t="shared" si="9"/>
        <v>15</v>
      </c>
      <c r="L96" s="72">
        <v>2</v>
      </c>
      <c r="M96" s="188">
        <f t="shared" si="12"/>
        <v>9</v>
      </c>
      <c r="N96" s="188">
        <f t="shared" si="13"/>
        <v>24</v>
      </c>
      <c r="O96" s="188">
        <f t="shared" si="14"/>
        <v>0</v>
      </c>
      <c r="P96" s="188">
        <f t="shared" si="15"/>
        <v>39</v>
      </c>
      <c r="Q96" s="189">
        <f t="shared" si="16"/>
        <v>39</v>
      </c>
      <c r="S96" s="178">
        <v>0</v>
      </c>
      <c r="T96" s="178">
        <v>31</v>
      </c>
    </row>
    <row r="97" spans="1:20" s="59" customFormat="1" x14ac:dyDescent="0.25">
      <c r="A97" s="98">
        <v>94</v>
      </c>
      <c r="B97" s="192">
        <f t="shared" si="17"/>
        <v>43467</v>
      </c>
      <c r="C97" s="96">
        <v>9</v>
      </c>
      <c r="D97" s="66">
        <v>1</v>
      </c>
      <c r="E97" s="66">
        <v>9</v>
      </c>
      <c r="F97" s="72">
        <f t="shared" si="10"/>
        <v>18</v>
      </c>
      <c r="G97" s="72">
        <v>0</v>
      </c>
      <c r="H97" s="188">
        <v>40</v>
      </c>
      <c r="I97" s="189">
        <f t="shared" si="11"/>
        <v>40</v>
      </c>
      <c r="K97" s="270">
        <f t="shared" si="9"/>
        <v>9</v>
      </c>
      <c r="L97" s="72">
        <v>2</v>
      </c>
      <c r="M97" s="188">
        <f t="shared" si="12"/>
        <v>9</v>
      </c>
      <c r="N97" s="188">
        <f t="shared" si="13"/>
        <v>18</v>
      </c>
      <c r="O97" s="188">
        <f t="shared" si="14"/>
        <v>0</v>
      </c>
      <c r="P97" s="188">
        <f t="shared" si="15"/>
        <v>40</v>
      </c>
      <c r="Q97" s="189">
        <f t="shared" si="16"/>
        <v>40</v>
      </c>
      <c r="S97" s="178">
        <v>0</v>
      </c>
      <c r="T97" s="178">
        <v>32</v>
      </c>
    </row>
    <row r="98" spans="1:20" s="59" customFormat="1" x14ac:dyDescent="0.25">
      <c r="A98" s="98">
        <v>95</v>
      </c>
      <c r="B98" s="192">
        <f t="shared" si="17"/>
        <v>43468</v>
      </c>
      <c r="C98" s="96">
        <v>10</v>
      </c>
      <c r="D98" s="66">
        <v>1</v>
      </c>
      <c r="E98" s="66">
        <v>9</v>
      </c>
      <c r="F98" s="72">
        <f t="shared" si="10"/>
        <v>19</v>
      </c>
      <c r="G98" s="72">
        <v>0</v>
      </c>
      <c r="H98" s="188">
        <v>41</v>
      </c>
      <c r="I98" s="189">
        <f t="shared" si="11"/>
        <v>41</v>
      </c>
      <c r="K98" s="270">
        <f t="shared" si="9"/>
        <v>10</v>
      </c>
      <c r="L98" s="72">
        <v>2</v>
      </c>
      <c r="M98" s="188">
        <f t="shared" si="12"/>
        <v>9</v>
      </c>
      <c r="N98" s="188">
        <f t="shared" si="13"/>
        <v>19</v>
      </c>
      <c r="O98" s="188">
        <f t="shared" si="14"/>
        <v>0</v>
      </c>
      <c r="P98" s="188">
        <f t="shared" si="15"/>
        <v>41</v>
      </c>
      <c r="Q98" s="189">
        <f t="shared" si="16"/>
        <v>41</v>
      </c>
      <c r="S98" s="178">
        <v>0</v>
      </c>
      <c r="T98" s="178">
        <v>33</v>
      </c>
    </row>
    <row r="99" spans="1:20" s="59" customFormat="1" x14ac:dyDescent="0.25">
      <c r="A99" s="98">
        <v>96</v>
      </c>
      <c r="B99" s="192">
        <f t="shared" si="17"/>
        <v>43469</v>
      </c>
      <c r="C99" s="96">
        <v>11</v>
      </c>
      <c r="D99" s="66">
        <v>1</v>
      </c>
      <c r="E99" s="66">
        <v>9</v>
      </c>
      <c r="F99" s="72">
        <f t="shared" si="10"/>
        <v>20</v>
      </c>
      <c r="G99" s="72">
        <v>31</v>
      </c>
      <c r="H99" s="188">
        <v>11</v>
      </c>
      <c r="I99" s="189">
        <f t="shared" si="11"/>
        <v>42</v>
      </c>
      <c r="K99" s="270">
        <f t="shared" si="9"/>
        <v>11</v>
      </c>
      <c r="L99" s="72">
        <v>2</v>
      </c>
      <c r="M99" s="188">
        <f t="shared" si="12"/>
        <v>9</v>
      </c>
      <c r="N99" s="188">
        <f t="shared" si="13"/>
        <v>20</v>
      </c>
      <c r="O99" s="188">
        <f t="shared" si="14"/>
        <v>31</v>
      </c>
      <c r="P99" s="188">
        <f t="shared" si="15"/>
        <v>11</v>
      </c>
      <c r="Q99" s="189">
        <f t="shared" si="16"/>
        <v>42</v>
      </c>
      <c r="S99" s="178">
        <v>0</v>
      </c>
      <c r="T99" s="178">
        <v>34</v>
      </c>
    </row>
    <row r="100" spans="1:20" s="59" customFormat="1" x14ac:dyDescent="0.25">
      <c r="A100" s="98">
        <v>97</v>
      </c>
      <c r="B100" s="192">
        <f t="shared" si="17"/>
        <v>43470</v>
      </c>
      <c r="C100" s="96">
        <v>11</v>
      </c>
      <c r="D100" s="66">
        <v>1</v>
      </c>
      <c r="E100" s="66">
        <v>10</v>
      </c>
      <c r="F100" s="72">
        <f t="shared" si="10"/>
        <v>21</v>
      </c>
      <c r="G100" s="72">
        <v>31</v>
      </c>
      <c r="H100" s="188">
        <v>12</v>
      </c>
      <c r="I100" s="189">
        <f t="shared" si="11"/>
        <v>43</v>
      </c>
      <c r="K100" s="270">
        <f t="shared" si="9"/>
        <v>11</v>
      </c>
      <c r="L100" s="72">
        <v>2</v>
      </c>
      <c r="M100" s="188">
        <f t="shared" si="12"/>
        <v>10</v>
      </c>
      <c r="N100" s="188">
        <f t="shared" si="13"/>
        <v>21</v>
      </c>
      <c r="O100" s="188">
        <f t="shared" si="14"/>
        <v>31</v>
      </c>
      <c r="P100" s="188">
        <f t="shared" si="15"/>
        <v>12</v>
      </c>
      <c r="Q100" s="189">
        <f t="shared" si="16"/>
        <v>43</v>
      </c>
      <c r="S100" s="178">
        <v>1</v>
      </c>
      <c r="T100" s="178">
        <v>35</v>
      </c>
    </row>
    <row r="101" spans="1:20" s="59" customFormat="1" x14ac:dyDescent="0.25">
      <c r="A101" s="98">
        <v>98</v>
      </c>
      <c r="B101" s="192">
        <f t="shared" si="17"/>
        <v>43471</v>
      </c>
      <c r="C101" s="96">
        <v>11</v>
      </c>
      <c r="D101" s="66">
        <v>1</v>
      </c>
      <c r="E101" s="66">
        <v>11</v>
      </c>
      <c r="F101" s="72">
        <f t="shared" si="10"/>
        <v>22</v>
      </c>
      <c r="G101" s="72">
        <v>31</v>
      </c>
      <c r="H101" s="188">
        <v>13</v>
      </c>
      <c r="I101" s="189">
        <f t="shared" si="11"/>
        <v>44</v>
      </c>
      <c r="K101" s="270">
        <f t="shared" si="9"/>
        <v>11</v>
      </c>
      <c r="L101" s="72">
        <v>2</v>
      </c>
      <c r="M101" s="188">
        <f t="shared" si="12"/>
        <v>11</v>
      </c>
      <c r="N101" s="188">
        <f t="shared" si="13"/>
        <v>22</v>
      </c>
      <c r="O101" s="188">
        <f t="shared" si="14"/>
        <v>31</v>
      </c>
      <c r="P101" s="188">
        <f t="shared" si="15"/>
        <v>13</v>
      </c>
      <c r="Q101" s="189">
        <f t="shared" si="16"/>
        <v>44</v>
      </c>
      <c r="S101" s="178">
        <v>2</v>
      </c>
      <c r="T101" s="178">
        <v>36</v>
      </c>
    </row>
    <row r="102" spans="1:20" s="59" customFormat="1" x14ac:dyDescent="0.25">
      <c r="A102" s="98">
        <v>99</v>
      </c>
      <c r="B102" s="192">
        <f t="shared" si="17"/>
        <v>43472</v>
      </c>
      <c r="C102" s="96">
        <v>14</v>
      </c>
      <c r="D102" s="66">
        <v>1</v>
      </c>
      <c r="E102" s="66">
        <v>9</v>
      </c>
      <c r="F102" s="72">
        <f t="shared" si="10"/>
        <v>23</v>
      </c>
      <c r="G102" s="72">
        <v>31</v>
      </c>
      <c r="H102" s="188">
        <v>14</v>
      </c>
      <c r="I102" s="189">
        <f t="shared" si="11"/>
        <v>45</v>
      </c>
      <c r="K102" s="270">
        <f t="shared" si="9"/>
        <v>14</v>
      </c>
      <c r="L102" s="72">
        <v>2</v>
      </c>
      <c r="M102" s="188">
        <f t="shared" si="12"/>
        <v>9</v>
      </c>
      <c r="N102" s="188">
        <f t="shared" si="13"/>
        <v>23</v>
      </c>
      <c r="O102" s="188">
        <f t="shared" si="14"/>
        <v>31</v>
      </c>
      <c r="P102" s="188">
        <f t="shared" si="15"/>
        <v>14</v>
      </c>
      <c r="Q102" s="189">
        <f t="shared" si="16"/>
        <v>45</v>
      </c>
      <c r="S102" s="178">
        <v>0</v>
      </c>
      <c r="T102" s="178">
        <v>37</v>
      </c>
    </row>
    <row r="103" spans="1:20" s="59" customFormat="1" x14ac:dyDescent="0.25">
      <c r="A103" s="98">
        <v>100</v>
      </c>
      <c r="B103" s="192">
        <f t="shared" si="17"/>
        <v>43473</v>
      </c>
      <c r="C103" s="96">
        <v>15</v>
      </c>
      <c r="D103" s="66">
        <v>1</v>
      </c>
      <c r="E103" s="66">
        <v>9</v>
      </c>
      <c r="F103" s="72">
        <f t="shared" si="10"/>
        <v>24</v>
      </c>
      <c r="G103" s="72">
        <v>31</v>
      </c>
      <c r="H103" s="188">
        <v>15</v>
      </c>
      <c r="I103" s="189">
        <f t="shared" si="11"/>
        <v>46</v>
      </c>
      <c r="K103" s="270">
        <f t="shared" si="9"/>
        <v>15</v>
      </c>
      <c r="L103" s="72">
        <v>2</v>
      </c>
      <c r="M103" s="188">
        <f t="shared" si="12"/>
        <v>9</v>
      </c>
      <c r="N103" s="188">
        <f t="shared" si="13"/>
        <v>24</v>
      </c>
      <c r="O103" s="188">
        <f t="shared" si="14"/>
        <v>31</v>
      </c>
      <c r="P103" s="188">
        <f t="shared" si="15"/>
        <v>15</v>
      </c>
      <c r="Q103" s="189">
        <f t="shared" si="16"/>
        <v>46</v>
      </c>
      <c r="S103" s="178">
        <v>0</v>
      </c>
      <c r="T103" s="178">
        <v>38</v>
      </c>
    </row>
    <row r="104" spans="1:20" s="59" customFormat="1" x14ac:dyDescent="0.25">
      <c r="A104" s="98">
        <v>101</v>
      </c>
      <c r="B104" s="192">
        <f t="shared" si="17"/>
        <v>43474</v>
      </c>
      <c r="C104" s="96">
        <v>9</v>
      </c>
      <c r="D104" s="66">
        <v>1</v>
      </c>
      <c r="E104" s="66">
        <v>9</v>
      </c>
      <c r="F104" s="72">
        <f t="shared" si="10"/>
        <v>18</v>
      </c>
      <c r="G104" s="72">
        <v>31</v>
      </c>
      <c r="H104" s="188">
        <v>16</v>
      </c>
      <c r="I104" s="189">
        <f t="shared" si="11"/>
        <v>47</v>
      </c>
      <c r="K104" s="270">
        <f t="shared" si="9"/>
        <v>9</v>
      </c>
      <c r="L104" s="72">
        <v>2</v>
      </c>
      <c r="M104" s="188">
        <f t="shared" si="12"/>
        <v>9</v>
      </c>
      <c r="N104" s="188">
        <f t="shared" si="13"/>
        <v>18</v>
      </c>
      <c r="O104" s="188">
        <f t="shared" si="14"/>
        <v>31</v>
      </c>
      <c r="P104" s="188">
        <f t="shared" si="15"/>
        <v>16</v>
      </c>
      <c r="Q104" s="189">
        <f t="shared" si="16"/>
        <v>47</v>
      </c>
      <c r="S104" s="178">
        <v>0</v>
      </c>
      <c r="T104" s="178">
        <v>39</v>
      </c>
    </row>
    <row r="105" spans="1:20" s="59" customFormat="1" x14ac:dyDescent="0.25">
      <c r="A105" s="98">
        <v>102</v>
      </c>
      <c r="B105" s="192">
        <f t="shared" si="17"/>
        <v>43475</v>
      </c>
      <c r="C105" s="96">
        <v>10</v>
      </c>
      <c r="D105" s="66">
        <v>1</v>
      </c>
      <c r="E105" s="66">
        <v>9</v>
      </c>
      <c r="F105" s="72">
        <f t="shared" si="10"/>
        <v>19</v>
      </c>
      <c r="G105" s="72">
        <v>31</v>
      </c>
      <c r="H105" s="188">
        <v>17</v>
      </c>
      <c r="I105" s="189">
        <f t="shared" si="11"/>
        <v>48</v>
      </c>
      <c r="K105" s="270">
        <f t="shared" si="9"/>
        <v>10</v>
      </c>
      <c r="L105" s="72">
        <v>2</v>
      </c>
      <c r="M105" s="188">
        <f t="shared" si="12"/>
        <v>9</v>
      </c>
      <c r="N105" s="188">
        <f t="shared" si="13"/>
        <v>19</v>
      </c>
      <c r="O105" s="188">
        <f t="shared" si="14"/>
        <v>31</v>
      </c>
      <c r="P105" s="188">
        <f t="shared" si="15"/>
        <v>17</v>
      </c>
      <c r="Q105" s="189">
        <f t="shared" si="16"/>
        <v>48</v>
      </c>
      <c r="S105" s="178">
        <v>0</v>
      </c>
      <c r="T105" s="178">
        <v>40</v>
      </c>
    </row>
    <row r="106" spans="1:20" s="59" customFormat="1" x14ac:dyDescent="0.25">
      <c r="A106" s="98">
        <v>103</v>
      </c>
      <c r="B106" s="192">
        <f t="shared" si="17"/>
        <v>43476</v>
      </c>
      <c r="C106" s="96">
        <v>11</v>
      </c>
      <c r="D106" s="66">
        <v>1</v>
      </c>
      <c r="E106" s="66">
        <v>9</v>
      </c>
      <c r="F106" s="72">
        <f t="shared" si="10"/>
        <v>20</v>
      </c>
      <c r="G106" s="72">
        <v>31</v>
      </c>
      <c r="H106" s="188">
        <v>18</v>
      </c>
      <c r="I106" s="189">
        <f t="shared" si="11"/>
        <v>49</v>
      </c>
      <c r="K106" s="270">
        <f t="shared" si="9"/>
        <v>11</v>
      </c>
      <c r="L106" s="72">
        <v>2</v>
      </c>
      <c r="M106" s="188">
        <f t="shared" si="12"/>
        <v>9</v>
      </c>
      <c r="N106" s="188">
        <f t="shared" si="13"/>
        <v>20</v>
      </c>
      <c r="O106" s="188">
        <f t="shared" si="14"/>
        <v>31</v>
      </c>
      <c r="P106" s="188">
        <f t="shared" si="15"/>
        <v>18</v>
      </c>
      <c r="Q106" s="189">
        <f t="shared" si="16"/>
        <v>49</v>
      </c>
      <c r="S106" s="178">
        <v>0</v>
      </c>
      <c r="T106" s="178">
        <v>41</v>
      </c>
    </row>
    <row r="107" spans="1:20" s="59" customFormat="1" x14ac:dyDescent="0.25">
      <c r="A107" s="98">
        <v>104</v>
      </c>
      <c r="B107" s="192">
        <f t="shared" si="17"/>
        <v>43477</v>
      </c>
      <c r="C107" s="96">
        <v>11</v>
      </c>
      <c r="D107" s="66">
        <v>1</v>
      </c>
      <c r="E107" s="66">
        <v>10</v>
      </c>
      <c r="F107" s="72">
        <f t="shared" si="10"/>
        <v>21</v>
      </c>
      <c r="G107" s="72">
        <v>31</v>
      </c>
      <c r="H107" s="188">
        <v>19</v>
      </c>
      <c r="I107" s="189">
        <f t="shared" si="11"/>
        <v>50</v>
      </c>
      <c r="K107" s="270">
        <f t="shared" si="9"/>
        <v>11</v>
      </c>
      <c r="L107" s="72">
        <v>2</v>
      </c>
      <c r="M107" s="188">
        <f t="shared" si="12"/>
        <v>10</v>
      </c>
      <c r="N107" s="188">
        <f t="shared" si="13"/>
        <v>21</v>
      </c>
      <c r="O107" s="188">
        <f t="shared" si="14"/>
        <v>31</v>
      </c>
      <c r="P107" s="188">
        <f t="shared" si="15"/>
        <v>19</v>
      </c>
      <c r="Q107" s="189">
        <f t="shared" si="16"/>
        <v>50</v>
      </c>
      <c r="S107" s="178">
        <v>1</v>
      </c>
      <c r="T107" s="178">
        <v>42</v>
      </c>
    </row>
    <row r="108" spans="1:20" s="59" customFormat="1" x14ac:dyDescent="0.25">
      <c r="A108" s="98">
        <v>105</v>
      </c>
      <c r="B108" s="192">
        <f t="shared" si="17"/>
        <v>43478</v>
      </c>
      <c r="C108" s="96">
        <v>11</v>
      </c>
      <c r="D108" s="66">
        <v>1</v>
      </c>
      <c r="E108" s="66">
        <v>11</v>
      </c>
      <c r="F108" s="72">
        <f t="shared" si="10"/>
        <v>22</v>
      </c>
      <c r="G108" s="72">
        <v>31</v>
      </c>
      <c r="H108" s="188">
        <v>20</v>
      </c>
      <c r="I108" s="189">
        <f t="shared" si="11"/>
        <v>51</v>
      </c>
      <c r="K108" s="270">
        <f t="shared" si="9"/>
        <v>11</v>
      </c>
      <c r="L108" s="72">
        <v>2</v>
      </c>
      <c r="M108" s="188">
        <f t="shared" si="12"/>
        <v>11</v>
      </c>
      <c r="N108" s="188">
        <f t="shared" si="13"/>
        <v>22</v>
      </c>
      <c r="O108" s="188">
        <f t="shared" si="14"/>
        <v>31</v>
      </c>
      <c r="P108" s="188">
        <f t="shared" si="15"/>
        <v>20</v>
      </c>
      <c r="Q108" s="189">
        <f t="shared" si="16"/>
        <v>51</v>
      </c>
      <c r="S108" s="178">
        <v>2</v>
      </c>
      <c r="T108" s="178">
        <v>43</v>
      </c>
    </row>
    <row r="109" spans="1:20" s="59" customFormat="1" x14ac:dyDescent="0.25">
      <c r="A109" s="98">
        <v>106</v>
      </c>
      <c r="B109" s="192">
        <f t="shared" si="17"/>
        <v>43479</v>
      </c>
      <c r="C109" s="96">
        <v>14</v>
      </c>
      <c r="D109" s="66">
        <v>1</v>
      </c>
      <c r="E109" s="66">
        <v>9</v>
      </c>
      <c r="F109" s="72">
        <f t="shared" si="10"/>
        <v>23</v>
      </c>
      <c r="G109" s="72">
        <v>31</v>
      </c>
      <c r="H109" s="188">
        <v>21</v>
      </c>
      <c r="I109" s="189">
        <f t="shared" si="11"/>
        <v>52</v>
      </c>
      <c r="K109" s="270">
        <f t="shared" si="9"/>
        <v>14</v>
      </c>
      <c r="L109" s="72">
        <v>2</v>
      </c>
      <c r="M109" s="188">
        <f t="shared" si="12"/>
        <v>9</v>
      </c>
      <c r="N109" s="188">
        <f t="shared" si="13"/>
        <v>23</v>
      </c>
      <c r="O109" s="188">
        <f t="shared" si="14"/>
        <v>31</v>
      </c>
      <c r="P109" s="188">
        <f t="shared" si="15"/>
        <v>21</v>
      </c>
      <c r="Q109" s="189">
        <f t="shared" si="16"/>
        <v>52</v>
      </c>
      <c r="S109" s="178">
        <v>0</v>
      </c>
      <c r="T109" s="178">
        <v>44</v>
      </c>
    </row>
    <row r="110" spans="1:20" s="59" customFormat="1" x14ac:dyDescent="0.25">
      <c r="A110" s="98">
        <v>107</v>
      </c>
      <c r="B110" s="192">
        <f t="shared" si="17"/>
        <v>43480</v>
      </c>
      <c r="C110" s="96">
        <v>15</v>
      </c>
      <c r="D110" s="66">
        <v>1</v>
      </c>
      <c r="E110" s="66">
        <v>9</v>
      </c>
      <c r="F110" s="72">
        <f t="shared" si="10"/>
        <v>24</v>
      </c>
      <c r="G110" s="72">
        <v>31</v>
      </c>
      <c r="H110" s="188">
        <v>22</v>
      </c>
      <c r="I110" s="189">
        <f t="shared" si="11"/>
        <v>53</v>
      </c>
      <c r="K110" s="270">
        <f t="shared" si="9"/>
        <v>15</v>
      </c>
      <c r="L110" s="72">
        <v>2</v>
      </c>
      <c r="M110" s="188">
        <f t="shared" si="12"/>
        <v>9</v>
      </c>
      <c r="N110" s="188">
        <f t="shared" si="13"/>
        <v>24</v>
      </c>
      <c r="O110" s="188">
        <f t="shared" si="14"/>
        <v>31</v>
      </c>
      <c r="P110" s="188">
        <f t="shared" si="15"/>
        <v>22</v>
      </c>
      <c r="Q110" s="189">
        <f t="shared" si="16"/>
        <v>53</v>
      </c>
      <c r="S110" s="178">
        <v>0</v>
      </c>
      <c r="T110" s="178">
        <v>45</v>
      </c>
    </row>
    <row r="111" spans="1:20" s="59" customFormat="1" x14ac:dyDescent="0.25">
      <c r="A111" s="98">
        <v>108</v>
      </c>
      <c r="B111" s="192">
        <f t="shared" si="17"/>
        <v>43481</v>
      </c>
      <c r="C111" s="96">
        <v>9</v>
      </c>
      <c r="D111" s="66">
        <v>1</v>
      </c>
      <c r="E111" s="66">
        <v>9</v>
      </c>
      <c r="F111" s="72">
        <f t="shared" si="10"/>
        <v>18</v>
      </c>
      <c r="G111" s="72">
        <v>0</v>
      </c>
      <c r="H111" s="188">
        <v>23</v>
      </c>
      <c r="I111" s="189">
        <f t="shared" si="11"/>
        <v>23</v>
      </c>
      <c r="K111" s="270">
        <f t="shared" si="9"/>
        <v>9</v>
      </c>
      <c r="L111" s="72">
        <v>2</v>
      </c>
      <c r="M111" s="188">
        <f t="shared" si="12"/>
        <v>9</v>
      </c>
      <c r="N111" s="188">
        <f t="shared" si="13"/>
        <v>18</v>
      </c>
      <c r="O111" s="188">
        <f t="shared" si="14"/>
        <v>0</v>
      </c>
      <c r="P111" s="188">
        <f t="shared" si="15"/>
        <v>23</v>
      </c>
      <c r="Q111" s="189">
        <f t="shared" si="16"/>
        <v>23</v>
      </c>
      <c r="S111" s="178">
        <v>0</v>
      </c>
      <c r="T111" s="178">
        <v>15</v>
      </c>
    </row>
    <row r="112" spans="1:20" s="59" customFormat="1" x14ac:dyDescent="0.25">
      <c r="A112" s="98">
        <v>109</v>
      </c>
      <c r="B112" s="192">
        <f t="shared" si="17"/>
        <v>43482</v>
      </c>
      <c r="C112" s="96">
        <v>10</v>
      </c>
      <c r="D112" s="66">
        <v>1</v>
      </c>
      <c r="E112" s="66">
        <v>9</v>
      </c>
      <c r="F112" s="72">
        <f t="shared" si="10"/>
        <v>19</v>
      </c>
      <c r="G112" s="72">
        <v>0</v>
      </c>
      <c r="H112" s="188">
        <v>24</v>
      </c>
      <c r="I112" s="189">
        <f t="shared" si="11"/>
        <v>24</v>
      </c>
      <c r="K112" s="270">
        <f t="shared" si="9"/>
        <v>10</v>
      </c>
      <c r="L112" s="72">
        <v>2</v>
      </c>
      <c r="M112" s="188">
        <f t="shared" si="12"/>
        <v>9</v>
      </c>
      <c r="N112" s="188">
        <f t="shared" si="13"/>
        <v>19</v>
      </c>
      <c r="O112" s="188">
        <f t="shared" si="14"/>
        <v>0</v>
      </c>
      <c r="P112" s="188">
        <f t="shared" si="15"/>
        <v>24</v>
      </c>
      <c r="Q112" s="189">
        <f t="shared" si="16"/>
        <v>24</v>
      </c>
      <c r="S112" s="178">
        <v>0</v>
      </c>
      <c r="T112" s="178">
        <v>16</v>
      </c>
    </row>
    <row r="113" spans="1:20" s="59" customFormat="1" x14ac:dyDescent="0.25">
      <c r="A113" s="98">
        <v>110</v>
      </c>
      <c r="B113" s="192">
        <f t="shared" si="17"/>
        <v>43483</v>
      </c>
      <c r="C113" s="96">
        <v>11</v>
      </c>
      <c r="D113" s="66">
        <v>1</v>
      </c>
      <c r="E113" s="66">
        <v>9</v>
      </c>
      <c r="F113" s="72">
        <f t="shared" si="10"/>
        <v>20</v>
      </c>
      <c r="G113" s="72">
        <v>0</v>
      </c>
      <c r="H113" s="188">
        <v>25</v>
      </c>
      <c r="I113" s="189">
        <f t="shared" si="11"/>
        <v>25</v>
      </c>
      <c r="K113" s="270">
        <f t="shared" si="9"/>
        <v>11</v>
      </c>
      <c r="L113" s="72">
        <v>2</v>
      </c>
      <c r="M113" s="188">
        <f t="shared" si="12"/>
        <v>9</v>
      </c>
      <c r="N113" s="188">
        <f t="shared" si="13"/>
        <v>20</v>
      </c>
      <c r="O113" s="188">
        <f t="shared" si="14"/>
        <v>0</v>
      </c>
      <c r="P113" s="188">
        <f t="shared" si="15"/>
        <v>25</v>
      </c>
      <c r="Q113" s="189">
        <f t="shared" si="16"/>
        <v>25</v>
      </c>
      <c r="S113" s="178">
        <v>0</v>
      </c>
      <c r="T113" s="178">
        <v>17</v>
      </c>
    </row>
    <row r="114" spans="1:20" s="59" customFormat="1" x14ac:dyDescent="0.25">
      <c r="A114" s="98">
        <v>111</v>
      </c>
      <c r="B114" s="192">
        <f t="shared" si="17"/>
        <v>43484</v>
      </c>
      <c r="C114" s="96">
        <v>11</v>
      </c>
      <c r="D114" s="66">
        <v>1</v>
      </c>
      <c r="E114" s="66">
        <v>10</v>
      </c>
      <c r="F114" s="72">
        <f t="shared" si="10"/>
        <v>21</v>
      </c>
      <c r="G114" s="72">
        <v>0</v>
      </c>
      <c r="H114" s="188">
        <v>26</v>
      </c>
      <c r="I114" s="189">
        <f t="shared" si="11"/>
        <v>26</v>
      </c>
      <c r="K114" s="270">
        <f t="shared" si="9"/>
        <v>11</v>
      </c>
      <c r="L114" s="72">
        <v>2</v>
      </c>
      <c r="M114" s="188">
        <f t="shared" si="12"/>
        <v>10</v>
      </c>
      <c r="N114" s="188">
        <f t="shared" si="13"/>
        <v>21</v>
      </c>
      <c r="O114" s="188">
        <f t="shared" si="14"/>
        <v>0</v>
      </c>
      <c r="P114" s="188">
        <f t="shared" si="15"/>
        <v>26</v>
      </c>
      <c r="Q114" s="189">
        <f t="shared" si="16"/>
        <v>26</v>
      </c>
      <c r="S114" s="178">
        <v>1</v>
      </c>
      <c r="T114" s="178">
        <v>18</v>
      </c>
    </row>
    <row r="115" spans="1:20" s="59" customFormat="1" x14ac:dyDescent="0.25">
      <c r="A115" s="98">
        <v>112</v>
      </c>
      <c r="B115" s="192">
        <f t="shared" si="17"/>
        <v>43485</v>
      </c>
      <c r="C115" s="96">
        <v>11</v>
      </c>
      <c r="D115" s="66">
        <v>1</v>
      </c>
      <c r="E115" s="66">
        <v>11</v>
      </c>
      <c r="F115" s="72">
        <f t="shared" si="10"/>
        <v>22</v>
      </c>
      <c r="G115" s="72">
        <v>0</v>
      </c>
      <c r="H115" s="188">
        <v>27</v>
      </c>
      <c r="I115" s="189">
        <f t="shared" si="11"/>
        <v>27</v>
      </c>
      <c r="K115" s="270">
        <f t="shared" si="9"/>
        <v>11</v>
      </c>
      <c r="L115" s="72">
        <v>2</v>
      </c>
      <c r="M115" s="188">
        <f t="shared" si="12"/>
        <v>11</v>
      </c>
      <c r="N115" s="188">
        <f t="shared" si="13"/>
        <v>22</v>
      </c>
      <c r="O115" s="188">
        <f t="shared" si="14"/>
        <v>0</v>
      </c>
      <c r="P115" s="188">
        <f t="shared" si="15"/>
        <v>27</v>
      </c>
      <c r="Q115" s="189">
        <f t="shared" si="16"/>
        <v>27</v>
      </c>
      <c r="S115" s="178">
        <v>2</v>
      </c>
      <c r="T115" s="178">
        <v>19</v>
      </c>
    </row>
    <row r="116" spans="1:20" s="59" customFormat="1" x14ac:dyDescent="0.25">
      <c r="A116" s="98">
        <v>113</v>
      </c>
      <c r="B116" s="192">
        <f t="shared" si="17"/>
        <v>43486</v>
      </c>
      <c r="C116" s="96">
        <v>14</v>
      </c>
      <c r="D116" s="66">
        <v>1</v>
      </c>
      <c r="E116" s="66">
        <v>9</v>
      </c>
      <c r="F116" s="72">
        <f t="shared" si="10"/>
        <v>23</v>
      </c>
      <c r="G116" s="72">
        <v>0</v>
      </c>
      <c r="H116" s="188">
        <v>28</v>
      </c>
      <c r="I116" s="189">
        <f t="shared" si="11"/>
        <v>28</v>
      </c>
      <c r="K116" s="270">
        <f t="shared" si="9"/>
        <v>14</v>
      </c>
      <c r="L116" s="72">
        <v>2</v>
      </c>
      <c r="M116" s="188">
        <f t="shared" si="12"/>
        <v>9</v>
      </c>
      <c r="N116" s="188">
        <f t="shared" si="13"/>
        <v>23</v>
      </c>
      <c r="O116" s="188">
        <f t="shared" si="14"/>
        <v>0</v>
      </c>
      <c r="P116" s="188">
        <f t="shared" si="15"/>
        <v>28</v>
      </c>
      <c r="Q116" s="189">
        <f t="shared" si="16"/>
        <v>28</v>
      </c>
      <c r="S116" s="178">
        <v>0</v>
      </c>
      <c r="T116" s="178">
        <v>20</v>
      </c>
    </row>
    <row r="117" spans="1:20" s="59" customFormat="1" x14ac:dyDescent="0.25">
      <c r="A117" s="98">
        <v>114</v>
      </c>
      <c r="B117" s="192">
        <f t="shared" si="17"/>
        <v>43487</v>
      </c>
      <c r="C117" s="96">
        <v>15</v>
      </c>
      <c r="D117" s="66">
        <v>1</v>
      </c>
      <c r="E117" s="66">
        <v>9</v>
      </c>
      <c r="F117" s="72">
        <f t="shared" si="10"/>
        <v>24</v>
      </c>
      <c r="G117" s="72">
        <v>0</v>
      </c>
      <c r="H117" s="188">
        <v>29</v>
      </c>
      <c r="I117" s="189">
        <f t="shared" si="11"/>
        <v>29</v>
      </c>
      <c r="K117" s="270">
        <f t="shared" si="9"/>
        <v>15</v>
      </c>
      <c r="L117" s="72">
        <v>2</v>
      </c>
      <c r="M117" s="188">
        <f t="shared" si="12"/>
        <v>9</v>
      </c>
      <c r="N117" s="188">
        <f t="shared" si="13"/>
        <v>24</v>
      </c>
      <c r="O117" s="188">
        <f t="shared" si="14"/>
        <v>0</v>
      </c>
      <c r="P117" s="188">
        <f t="shared" si="15"/>
        <v>29</v>
      </c>
      <c r="Q117" s="189">
        <f t="shared" si="16"/>
        <v>29</v>
      </c>
      <c r="S117" s="178">
        <v>0</v>
      </c>
      <c r="T117" s="178">
        <v>21</v>
      </c>
    </row>
    <row r="118" spans="1:20" s="59" customFormat="1" x14ac:dyDescent="0.25">
      <c r="A118" s="98">
        <v>115</v>
      </c>
      <c r="B118" s="192">
        <f t="shared" si="17"/>
        <v>43488</v>
      </c>
      <c r="C118" s="96">
        <v>9</v>
      </c>
      <c r="D118" s="66">
        <v>1</v>
      </c>
      <c r="E118" s="66">
        <v>9</v>
      </c>
      <c r="F118" s="72">
        <f t="shared" si="10"/>
        <v>18</v>
      </c>
      <c r="G118" s="72">
        <v>0</v>
      </c>
      <c r="H118" s="188">
        <v>30</v>
      </c>
      <c r="I118" s="189">
        <f t="shared" si="11"/>
        <v>30</v>
      </c>
      <c r="K118" s="270">
        <f t="shared" si="9"/>
        <v>9</v>
      </c>
      <c r="L118" s="72">
        <v>2</v>
      </c>
      <c r="M118" s="188">
        <f t="shared" si="12"/>
        <v>9</v>
      </c>
      <c r="N118" s="188">
        <f t="shared" si="13"/>
        <v>18</v>
      </c>
      <c r="O118" s="188">
        <f t="shared" si="14"/>
        <v>0</v>
      </c>
      <c r="P118" s="188">
        <f t="shared" si="15"/>
        <v>30</v>
      </c>
      <c r="Q118" s="189">
        <f t="shared" si="16"/>
        <v>30</v>
      </c>
      <c r="S118" s="178">
        <v>0</v>
      </c>
      <c r="T118" s="178">
        <v>22</v>
      </c>
    </row>
    <row r="119" spans="1:20" s="59" customFormat="1" x14ac:dyDescent="0.25">
      <c r="A119" s="98">
        <v>116</v>
      </c>
      <c r="B119" s="192">
        <f t="shared" si="17"/>
        <v>43489</v>
      </c>
      <c r="C119" s="96">
        <v>10</v>
      </c>
      <c r="D119" s="66">
        <v>1</v>
      </c>
      <c r="E119" s="66">
        <v>9</v>
      </c>
      <c r="F119" s="72">
        <f t="shared" si="10"/>
        <v>19</v>
      </c>
      <c r="G119" s="72">
        <v>0</v>
      </c>
      <c r="H119" s="188">
        <v>31</v>
      </c>
      <c r="I119" s="189">
        <f t="shared" si="11"/>
        <v>31</v>
      </c>
      <c r="K119" s="270">
        <f t="shared" si="9"/>
        <v>10</v>
      </c>
      <c r="L119" s="72">
        <v>2</v>
      </c>
      <c r="M119" s="188">
        <f t="shared" si="12"/>
        <v>9</v>
      </c>
      <c r="N119" s="188">
        <f t="shared" si="13"/>
        <v>19</v>
      </c>
      <c r="O119" s="188">
        <f t="shared" si="14"/>
        <v>0</v>
      </c>
      <c r="P119" s="188">
        <f t="shared" si="15"/>
        <v>31</v>
      </c>
      <c r="Q119" s="189">
        <f t="shared" si="16"/>
        <v>31</v>
      </c>
      <c r="S119" s="178">
        <v>0</v>
      </c>
      <c r="T119" s="178">
        <v>23</v>
      </c>
    </row>
    <row r="120" spans="1:20" s="59" customFormat="1" x14ac:dyDescent="0.25">
      <c r="A120" s="98">
        <v>117</v>
      </c>
      <c r="B120" s="192">
        <f t="shared" si="17"/>
        <v>43490</v>
      </c>
      <c r="C120" s="96">
        <v>11</v>
      </c>
      <c r="D120" s="66">
        <v>1</v>
      </c>
      <c r="E120" s="66">
        <v>9</v>
      </c>
      <c r="F120" s="72">
        <f t="shared" si="10"/>
        <v>20</v>
      </c>
      <c r="G120" s="72">
        <v>0</v>
      </c>
      <c r="H120" s="188">
        <v>32</v>
      </c>
      <c r="I120" s="189">
        <f t="shared" si="11"/>
        <v>32</v>
      </c>
      <c r="K120" s="270">
        <f t="shared" si="9"/>
        <v>11</v>
      </c>
      <c r="L120" s="72">
        <v>2</v>
      </c>
      <c r="M120" s="188">
        <f t="shared" si="12"/>
        <v>9</v>
      </c>
      <c r="N120" s="188">
        <f t="shared" si="13"/>
        <v>20</v>
      </c>
      <c r="O120" s="188">
        <f t="shared" si="14"/>
        <v>0</v>
      </c>
      <c r="P120" s="188">
        <f t="shared" si="15"/>
        <v>32</v>
      </c>
      <c r="Q120" s="189">
        <f t="shared" si="16"/>
        <v>32</v>
      </c>
      <c r="S120" s="178">
        <v>0</v>
      </c>
      <c r="T120" s="178">
        <v>24</v>
      </c>
    </row>
    <row r="121" spans="1:20" s="59" customFormat="1" x14ac:dyDescent="0.25">
      <c r="A121" s="98">
        <v>118</v>
      </c>
      <c r="B121" s="192">
        <f t="shared" si="17"/>
        <v>43491</v>
      </c>
      <c r="C121" s="96">
        <v>11</v>
      </c>
      <c r="D121" s="66">
        <v>1</v>
      </c>
      <c r="E121" s="66">
        <v>10</v>
      </c>
      <c r="F121" s="72">
        <f t="shared" si="10"/>
        <v>21</v>
      </c>
      <c r="G121" s="72">
        <v>0</v>
      </c>
      <c r="H121" s="188">
        <v>33</v>
      </c>
      <c r="I121" s="189">
        <f t="shared" si="11"/>
        <v>33</v>
      </c>
      <c r="K121" s="270">
        <f t="shared" si="9"/>
        <v>11</v>
      </c>
      <c r="L121" s="72">
        <v>2</v>
      </c>
      <c r="M121" s="188">
        <f t="shared" si="12"/>
        <v>10</v>
      </c>
      <c r="N121" s="188">
        <f t="shared" si="13"/>
        <v>21</v>
      </c>
      <c r="O121" s="188">
        <f t="shared" si="14"/>
        <v>0</v>
      </c>
      <c r="P121" s="188">
        <f t="shared" si="15"/>
        <v>33</v>
      </c>
      <c r="Q121" s="189">
        <f t="shared" si="16"/>
        <v>33</v>
      </c>
      <c r="S121" s="178">
        <v>1</v>
      </c>
      <c r="T121" s="178">
        <v>25</v>
      </c>
    </row>
    <row r="122" spans="1:20" s="59" customFormat="1" x14ac:dyDescent="0.25">
      <c r="A122" s="98">
        <v>119</v>
      </c>
      <c r="B122" s="192">
        <f t="shared" si="17"/>
        <v>43492</v>
      </c>
      <c r="C122" s="96">
        <v>11</v>
      </c>
      <c r="D122" s="66">
        <v>1</v>
      </c>
      <c r="E122" s="66">
        <v>11</v>
      </c>
      <c r="F122" s="72">
        <f t="shared" si="10"/>
        <v>22</v>
      </c>
      <c r="G122" s="72">
        <v>0</v>
      </c>
      <c r="H122" s="188">
        <v>34</v>
      </c>
      <c r="I122" s="189">
        <f t="shared" si="11"/>
        <v>34</v>
      </c>
      <c r="K122" s="270">
        <f t="shared" si="9"/>
        <v>11</v>
      </c>
      <c r="L122" s="72">
        <v>2</v>
      </c>
      <c r="M122" s="188">
        <f t="shared" si="12"/>
        <v>11</v>
      </c>
      <c r="N122" s="188">
        <f t="shared" si="13"/>
        <v>22</v>
      </c>
      <c r="O122" s="188">
        <f t="shared" si="14"/>
        <v>0</v>
      </c>
      <c r="P122" s="188">
        <f t="shared" si="15"/>
        <v>34</v>
      </c>
      <c r="Q122" s="189">
        <f t="shared" si="16"/>
        <v>34</v>
      </c>
      <c r="S122" s="178">
        <v>2</v>
      </c>
      <c r="T122" s="178">
        <v>26</v>
      </c>
    </row>
    <row r="123" spans="1:20" s="59" customFormat="1" x14ac:dyDescent="0.25">
      <c r="A123" s="98">
        <v>120</v>
      </c>
      <c r="B123" s="192">
        <f t="shared" si="17"/>
        <v>43493</v>
      </c>
      <c r="C123" s="96">
        <v>14</v>
      </c>
      <c r="D123" s="66">
        <v>1</v>
      </c>
      <c r="E123" s="66">
        <v>9</v>
      </c>
      <c r="F123" s="72">
        <f t="shared" si="10"/>
        <v>23</v>
      </c>
      <c r="G123" s="72">
        <v>0</v>
      </c>
      <c r="H123" s="188">
        <v>35</v>
      </c>
      <c r="I123" s="189">
        <f t="shared" si="11"/>
        <v>35</v>
      </c>
      <c r="K123" s="270">
        <f t="shared" si="9"/>
        <v>14</v>
      </c>
      <c r="L123" s="72">
        <v>2</v>
      </c>
      <c r="M123" s="188">
        <f t="shared" si="12"/>
        <v>9</v>
      </c>
      <c r="N123" s="188">
        <f t="shared" si="13"/>
        <v>23</v>
      </c>
      <c r="O123" s="188">
        <f t="shared" si="14"/>
        <v>0</v>
      </c>
      <c r="P123" s="188">
        <f t="shared" si="15"/>
        <v>35</v>
      </c>
      <c r="Q123" s="189">
        <f t="shared" si="16"/>
        <v>35</v>
      </c>
      <c r="S123" s="178">
        <v>0</v>
      </c>
      <c r="T123" s="178">
        <v>27</v>
      </c>
    </row>
    <row r="124" spans="1:20" s="59" customFormat="1" x14ac:dyDescent="0.25">
      <c r="A124" s="98">
        <v>121</v>
      </c>
      <c r="B124" s="192">
        <f t="shared" si="17"/>
        <v>43494</v>
      </c>
      <c r="C124" s="96">
        <v>15</v>
      </c>
      <c r="D124" s="66">
        <v>1</v>
      </c>
      <c r="E124" s="66">
        <v>9</v>
      </c>
      <c r="F124" s="72">
        <f t="shared" si="10"/>
        <v>24</v>
      </c>
      <c r="G124" s="72">
        <v>0</v>
      </c>
      <c r="H124" s="188">
        <v>36</v>
      </c>
      <c r="I124" s="189">
        <f t="shared" si="11"/>
        <v>36</v>
      </c>
      <c r="K124" s="270">
        <f t="shared" si="9"/>
        <v>15</v>
      </c>
      <c r="L124" s="72">
        <v>2</v>
      </c>
      <c r="M124" s="188">
        <f t="shared" si="12"/>
        <v>9</v>
      </c>
      <c r="N124" s="188">
        <f t="shared" si="13"/>
        <v>24</v>
      </c>
      <c r="O124" s="188">
        <f t="shared" si="14"/>
        <v>0</v>
      </c>
      <c r="P124" s="188">
        <f t="shared" si="15"/>
        <v>36</v>
      </c>
      <c r="Q124" s="189">
        <f t="shared" si="16"/>
        <v>36</v>
      </c>
      <c r="S124" s="178">
        <v>0</v>
      </c>
      <c r="T124" s="178">
        <v>28</v>
      </c>
    </row>
    <row r="125" spans="1:20" s="59" customFormat="1" x14ac:dyDescent="0.25">
      <c r="A125" s="98">
        <v>122</v>
      </c>
      <c r="B125" s="192">
        <f t="shared" si="17"/>
        <v>43495</v>
      </c>
      <c r="C125" s="96">
        <v>9</v>
      </c>
      <c r="D125" s="66">
        <v>1</v>
      </c>
      <c r="E125" s="66">
        <v>9</v>
      </c>
      <c r="F125" s="72">
        <f t="shared" si="10"/>
        <v>18</v>
      </c>
      <c r="G125" s="72">
        <v>0</v>
      </c>
      <c r="H125" s="188">
        <v>37</v>
      </c>
      <c r="I125" s="189">
        <f t="shared" si="11"/>
        <v>37</v>
      </c>
      <c r="J125" s="51"/>
      <c r="K125" s="270">
        <f t="shared" si="9"/>
        <v>9</v>
      </c>
      <c r="L125" s="72">
        <v>2</v>
      </c>
      <c r="M125" s="188">
        <f t="shared" si="12"/>
        <v>9</v>
      </c>
      <c r="N125" s="188">
        <f t="shared" si="13"/>
        <v>18</v>
      </c>
      <c r="O125" s="188">
        <f t="shared" si="14"/>
        <v>0</v>
      </c>
      <c r="P125" s="188">
        <f t="shared" si="15"/>
        <v>37</v>
      </c>
      <c r="Q125" s="189">
        <f t="shared" si="16"/>
        <v>37</v>
      </c>
      <c r="S125" s="178">
        <v>0</v>
      </c>
      <c r="T125" s="178">
        <v>29</v>
      </c>
    </row>
    <row r="126" spans="1:20" s="59" customFormat="1" x14ac:dyDescent="0.25">
      <c r="A126" s="98">
        <v>123</v>
      </c>
      <c r="B126" s="192">
        <f t="shared" si="17"/>
        <v>43496</v>
      </c>
      <c r="C126" s="96">
        <v>10</v>
      </c>
      <c r="D126" s="66">
        <v>1</v>
      </c>
      <c r="E126" s="66">
        <v>9</v>
      </c>
      <c r="F126" s="72">
        <f t="shared" si="10"/>
        <v>19</v>
      </c>
      <c r="G126" s="72">
        <v>0</v>
      </c>
      <c r="H126" s="188">
        <v>38</v>
      </c>
      <c r="I126" s="189">
        <f t="shared" si="11"/>
        <v>38</v>
      </c>
      <c r="J126" s="51"/>
      <c r="K126" s="270">
        <f t="shared" si="9"/>
        <v>10</v>
      </c>
      <c r="L126" s="72">
        <v>2</v>
      </c>
      <c r="M126" s="188">
        <f t="shared" si="12"/>
        <v>9</v>
      </c>
      <c r="N126" s="188">
        <f t="shared" si="13"/>
        <v>19</v>
      </c>
      <c r="O126" s="188">
        <f t="shared" si="14"/>
        <v>0</v>
      </c>
      <c r="P126" s="188">
        <f t="shared" si="15"/>
        <v>38</v>
      </c>
      <c r="Q126" s="189">
        <f t="shared" si="16"/>
        <v>38</v>
      </c>
      <c r="S126" s="178">
        <v>0</v>
      </c>
      <c r="T126" s="178">
        <v>30</v>
      </c>
    </row>
    <row r="127" spans="1:20" s="59" customFormat="1" ht="13.8" thickBot="1" x14ac:dyDescent="0.3">
      <c r="A127" s="183">
        <v>124</v>
      </c>
      <c r="B127" s="193">
        <f>B126+1</f>
        <v>43497</v>
      </c>
      <c r="C127" s="100">
        <v>11</v>
      </c>
      <c r="D127" s="101">
        <v>1</v>
      </c>
      <c r="E127" s="101">
        <v>9</v>
      </c>
      <c r="F127" s="72">
        <f t="shared" si="10"/>
        <v>20</v>
      </c>
      <c r="G127" s="72">
        <v>0</v>
      </c>
      <c r="H127" s="188">
        <v>39</v>
      </c>
      <c r="I127" s="196">
        <f t="shared" si="11"/>
        <v>39</v>
      </c>
      <c r="J127" s="51"/>
      <c r="K127" s="270">
        <f t="shared" si="9"/>
        <v>11</v>
      </c>
      <c r="L127" s="102">
        <v>2</v>
      </c>
      <c r="M127" s="188">
        <f t="shared" si="12"/>
        <v>9</v>
      </c>
      <c r="N127" s="188">
        <f t="shared" si="13"/>
        <v>20</v>
      </c>
      <c r="O127" s="188">
        <f t="shared" si="14"/>
        <v>0</v>
      </c>
      <c r="P127" s="199">
        <f t="shared" si="15"/>
        <v>39</v>
      </c>
      <c r="Q127" s="196">
        <f t="shared" si="16"/>
        <v>39</v>
      </c>
      <c r="S127" s="179">
        <v>0</v>
      </c>
      <c r="T127" s="179">
        <v>31</v>
      </c>
    </row>
    <row r="128" spans="1:20" x14ac:dyDescent="0.25">
      <c r="B128" s="103"/>
      <c r="C128" s="185"/>
      <c r="E128" s="185"/>
      <c r="G128" s="187"/>
      <c r="H128" s="187"/>
      <c r="I128" s="187"/>
      <c r="J128" s="83"/>
      <c r="S128" s="83"/>
      <c r="T128" s="83"/>
    </row>
    <row r="129" spans="2:20" x14ac:dyDescent="0.25">
      <c r="B129" s="103"/>
      <c r="C129" s="185"/>
      <c r="E129" s="185"/>
      <c r="F129" s="187"/>
      <c r="G129" s="187"/>
      <c r="H129" s="187"/>
      <c r="I129" s="187"/>
      <c r="J129" s="187"/>
      <c r="S129" s="181"/>
      <c r="T129" s="181"/>
    </row>
    <row r="130" spans="2:20" x14ac:dyDescent="0.25">
      <c r="B130" s="103"/>
      <c r="E130" s="187"/>
      <c r="F130" s="187"/>
      <c r="G130" s="187"/>
      <c r="H130" s="187"/>
      <c r="I130" s="187"/>
      <c r="J130" s="187"/>
      <c r="S130" s="181"/>
      <c r="T130" s="181"/>
    </row>
    <row r="131" spans="2:20" x14ac:dyDescent="0.25">
      <c r="B131" s="103"/>
      <c r="E131" s="187"/>
      <c r="F131" s="187"/>
      <c r="G131" s="187"/>
      <c r="H131" s="187"/>
      <c r="I131" s="187"/>
      <c r="J131" s="187"/>
      <c r="S131" s="181"/>
      <c r="T131" s="181"/>
    </row>
    <row r="132" spans="2:20" x14ac:dyDescent="0.25">
      <c r="B132" s="103"/>
      <c r="E132" s="187"/>
      <c r="F132" s="187"/>
      <c r="G132" s="187"/>
      <c r="H132" s="187"/>
      <c r="I132" s="187"/>
      <c r="J132" s="187"/>
      <c r="S132" s="181"/>
      <c r="T132" s="181"/>
    </row>
    <row r="133" spans="2:20" x14ac:dyDescent="0.25">
      <c r="B133" s="103"/>
      <c r="E133" s="187"/>
      <c r="F133" s="187"/>
      <c r="G133" s="187"/>
      <c r="H133" s="187"/>
      <c r="I133" s="187"/>
      <c r="J133" s="187"/>
      <c r="S133" s="181"/>
      <c r="T133" s="181"/>
    </row>
    <row r="134" spans="2:20" x14ac:dyDescent="0.25">
      <c r="B134" s="103"/>
      <c r="E134" s="187"/>
      <c r="F134" s="187"/>
      <c r="G134" s="187"/>
      <c r="H134" s="187"/>
      <c r="I134" s="187"/>
      <c r="J134" s="187"/>
      <c r="S134" s="181"/>
      <c r="T134" s="181"/>
    </row>
    <row r="135" spans="2:20" x14ac:dyDescent="0.25">
      <c r="B135" s="103"/>
      <c r="E135" s="187"/>
      <c r="F135" s="187"/>
      <c r="G135" s="187"/>
      <c r="H135" s="187"/>
      <c r="I135" s="187"/>
      <c r="J135" s="187"/>
      <c r="S135" s="181"/>
      <c r="T135" s="181"/>
    </row>
    <row r="136" spans="2:20" x14ac:dyDescent="0.25">
      <c r="B136" s="103"/>
      <c r="E136" s="187"/>
      <c r="F136" s="187"/>
      <c r="G136" s="187"/>
      <c r="H136" s="187"/>
      <c r="I136" s="187"/>
      <c r="J136" s="187"/>
      <c r="S136" s="181"/>
      <c r="T136" s="181"/>
    </row>
    <row r="137" spans="2:20" x14ac:dyDescent="0.25">
      <c r="B137" s="103"/>
      <c r="E137" s="187"/>
      <c r="F137" s="187"/>
      <c r="G137" s="187"/>
      <c r="H137" s="187"/>
      <c r="I137" s="187"/>
      <c r="J137" s="187"/>
      <c r="S137" s="181"/>
      <c r="T137" s="181"/>
    </row>
    <row r="138" spans="2:20" x14ac:dyDescent="0.25">
      <c r="B138" s="103"/>
      <c r="E138" s="187"/>
      <c r="F138" s="187"/>
      <c r="G138" s="187"/>
      <c r="H138" s="187"/>
      <c r="I138" s="187"/>
      <c r="J138" s="187"/>
      <c r="S138" s="181"/>
      <c r="T138" s="181"/>
    </row>
    <row r="139" spans="2:20" x14ac:dyDescent="0.25">
      <c r="B139" s="103"/>
      <c r="S139" s="181"/>
      <c r="T139" s="181"/>
    </row>
    <row r="140" spans="2:20" x14ac:dyDescent="0.25">
      <c r="B140" s="103"/>
      <c r="S140" s="181"/>
      <c r="T140" s="181"/>
    </row>
    <row r="141" spans="2:20" x14ac:dyDescent="0.25">
      <c r="B141" s="103"/>
      <c r="S141" s="181"/>
      <c r="T141" s="181"/>
    </row>
    <row r="142" spans="2:20" x14ac:dyDescent="0.25">
      <c r="B142" s="103"/>
      <c r="S142" s="181"/>
      <c r="T142" s="181"/>
    </row>
    <row r="143" spans="2:20" x14ac:dyDescent="0.25">
      <c r="B143" s="103"/>
      <c r="S143" s="181"/>
      <c r="T143" s="181"/>
    </row>
    <row r="144" spans="2:20" x14ac:dyDescent="0.25">
      <c r="B144" s="103"/>
      <c r="S144" s="181"/>
      <c r="T144" s="181"/>
    </row>
    <row r="145" spans="2:20" x14ac:dyDescent="0.25">
      <c r="B145" s="103"/>
      <c r="S145" s="181"/>
      <c r="T145" s="181"/>
    </row>
    <row r="146" spans="2:20" x14ac:dyDescent="0.25">
      <c r="B146" s="103"/>
      <c r="S146" s="181"/>
      <c r="T146" s="181"/>
    </row>
    <row r="147" spans="2:20" x14ac:dyDescent="0.25">
      <c r="B147" s="103"/>
      <c r="S147" s="181"/>
      <c r="T147" s="181"/>
    </row>
    <row r="148" spans="2:20" x14ac:dyDescent="0.25">
      <c r="B148" s="103"/>
      <c r="S148" s="181"/>
      <c r="T148" s="181"/>
    </row>
    <row r="149" spans="2:20" x14ac:dyDescent="0.25">
      <c r="B149" s="103"/>
      <c r="S149" s="181"/>
      <c r="T149" s="181"/>
    </row>
    <row r="150" spans="2:20" x14ac:dyDescent="0.25">
      <c r="B150" s="103"/>
      <c r="S150" s="181"/>
      <c r="T150" s="181"/>
    </row>
    <row r="151" spans="2:20" x14ac:dyDescent="0.25">
      <c r="B151" s="103"/>
      <c r="S151" s="181"/>
      <c r="T151" s="181"/>
    </row>
    <row r="152" spans="2:20" x14ac:dyDescent="0.25">
      <c r="B152" s="103"/>
      <c r="S152" s="181"/>
      <c r="T152" s="181"/>
    </row>
    <row r="153" spans="2:20" x14ac:dyDescent="0.25">
      <c r="B153" s="103"/>
      <c r="S153" s="181"/>
      <c r="T153" s="181"/>
    </row>
    <row r="154" spans="2:20" x14ac:dyDescent="0.25">
      <c r="B154" s="103"/>
      <c r="S154" s="181"/>
      <c r="T154" s="181"/>
    </row>
    <row r="155" spans="2:20" x14ac:dyDescent="0.25">
      <c r="B155" s="103"/>
      <c r="S155" s="181"/>
      <c r="T155" s="181"/>
    </row>
    <row r="156" spans="2:20" x14ac:dyDescent="0.25">
      <c r="B156" s="103"/>
      <c r="S156" s="181"/>
      <c r="T156" s="181"/>
    </row>
    <row r="157" spans="2:20" x14ac:dyDescent="0.25">
      <c r="B157" s="103"/>
    </row>
    <row r="158" spans="2:20" x14ac:dyDescent="0.25">
      <c r="B158" s="103"/>
    </row>
    <row r="159" spans="2:20" x14ac:dyDescent="0.25">
      <c r="B159" s="103"/>
    </row>
    <row r="160" spans="2:20" x14ac:dyDescent="0.25">
      <c r="B160" s="103"/>
    </row>
    <row r="161" spans="2:2" x14ac:dyDescent="0.25">
      <c r="B161" s="103"/>
    </row>
    <row r="162" spans="2:2" x14ac:dyDescent="0.25">
      <c r="B162" s="103"/>
    </row>
    <row r="163" spans="2:2" x14ac:dyDescent="0.25">
      <c r="B163" s="103"/>
    </row>
    <row r="164" spans="2:2" x14ac:dyDescent="0.25">
      <c r="B164" s="103"/>
    </row>
    <row r="165" spans="2:2" x14ac:dyDescent="0.25">
      <c r="B165" s="103"/>
    </row>
    <row r="166" spans="2:2" x14ac:dyDescent="0.25">
      <c r="B166" s="103"/>
    </row>
    <row r="167" spans="2:2" x14ac:dyDescent="0.25">
      <c r="B167" s="103"/>
    </row>
    <row r="168" spans="2:2" x14ac:dyDescent="0.25">
      <c r="B168" s="103"/>
    </row>
    <row r="169" spans="2:2" x14ac:dyDescent="0.25">
      <c r="B169" s="103"/>
    </row>
    <row r="170" spans="2:2" x14ac:dyDescent="0.25">
      <c r="B170" s="103"/>
    </row>
    <row r="171" spans="2:2" x14ac:dyDescent="0.25">
      <c r="B171" s="103"/>
    </row>
    <row r="172" spans="2:2" x14ac:dyDescent="0.25">
      <c r="B172" s="103"/>
    </row>
    <row r="173" spans="2:2" x14ac:dyDescent="0.25">
      <c r="B173" s="103"/>
    </row>
    <row r="174" spans="2:2" x14ac:dyDescent="0.25">
      <c r="B174" s="103"/>
    </row>
    <row r="175" spans="2:2" x14ac:dyDescent="0.25">
      <c r="B175" s="103"/>
    </row>
    <row r="176" spans="2:2" x14ac:dyDescent="0.25">
      <c r="B176" s="103"/>
    </row>
    <row r="177" spans="2:2" x14ac:dyDescent="0.25">
      <c r="B177" s="103"/>
    </row>
    <row r="178" spans="2:2" x14ac:dyDescent="0.25">
      <c r="B178" s="103"/>
    </row>
    <row r="179" spans="2:2" x14ac:dyDescent="0.25">
      <c r="B179" s="103"/>
    </row>
    <row r="180" spans="2:2" x14ac:dyDescent="0.25">
      <c r="B180" s="103"/>
    </row>
    <row r="181" spans="2:2" x14ac:dyDescent="0.25">
      <c r="B181" s="103"/>
    </row>
    <row r="182" spans="2:2" x14ac:dyDescent="0.25">
      <c r="B182" s="103"/>
    </row>
    <row r="183" spans="2:2" x14ac:dyDescent="0.25">
      <c r="B183" s="103"/>
    </row>
    <row r="184" spans="2:2" x14ac:dyDescent="0.25">
      <c r="B184" s="103"/>
    </row>
    <row r="185" spans="2:2" x14ac:dyDescent="0.25">
      <c r="B185" s="103"/>
    </row>
    <row r="186" spans="2:2" x14ac:dyDescent="0.25">
      <c r="B186" s="103"/>
    </row>
    <row r="187" spans="2:2" x14ac:dyDescent="0.25">
      <c r="B187" s="103"/>
    </row>
    <row r="188" spans="2:2" x14ac:dyDescent="0.25">
      <c r="B188" s="103"/>
    </row>
    <row r="189" spans="2:2" x14ac:dyDescent="0.25">
      <c r="B189" s="103"/>
    </row>
    <row r="190" spans="2:2" x14ac:dyDescent="0.25">
      <c r="B190" s="103"/>
    </row>
    <row r="191" spans="2:2" x14ac:dyDescent="0.25">
      <c r="B191" s="103"/>
    </row>
    <row r="192" spans="2:2" x14ac:dyDescent="0.25">
      <c r="B192" s="103"/>
    </row>
    <row r="193" spans="2:2" x14ac:dyDescent="0.25">
      <c r="B193" s="103"/>
    </row>
    <row r="194" spans="2:2" x14ac:dyDescent="0.25">
      <c r="B194" s="103"/>
    </row>
    <row r="195" spans="2:2" x14ac:dyDescent="0.25">
      <c r="B195" s="103"/>
    </row>
    <row r="196" spans="2:2" x14ac:dyDescent="0.25">
      <c r="B196" s="103"/>
    </row>
    <row r="197" spans="2:2" x14ac:dyDescent="0.25">
      <c r="B197" s="103"/>
    </row>
    <row r="198" spans="2:2" x14ac:dyDescent="0.25">
      <c r="B198" s="103"/>
    </row>
    <row r="199" spans="2:2" x14ac:dyDescent="0.25">
      <c r="B199" s="103"/>
    </row>
    <row r="200" spans="2:2" x14ac:dyDescent="0.25">
      <c r="B200" s="103"/>
    </row>
    <row r="201" spans="2:2" x14ac:dyDescent="0.25">
      <c r="B201" s="103"/>
    </row>
    <row r="202" spans="2:2" x14ac:dyDescent="0.25">
      <c r="B202" s="103"/>
    </row>
    <row r="203" spans="2:2" x14ac:dyDescent="0.25">
      <c r="B203" s="103"/>
    </row>
    <row r="204" spans="2:2" x14ac:dyDescent="0.25">
      <c r="B204" s="103"/>
    </row>
    <row r="205" spans="2:2" x14ac:dyDescent="0.25">
      <c r="B205" s="103"/>
    </row>
    <row r="206" spans="2:2" x14ac:dyDescent="0.25">
      <c r="B206" s="103"/>
    </row>
    <row r="207" spans="2:2" x14ac:dyDescent="0.25">
      <c r="B207" s="103"/>
    </row>
    <row r="208" spans="2:2" x14ac:dyDescent="0.25">
      <c r="B208" s="103"/>
    </row>
    <row r="209" spans="2:2" x14ac:dyDescent="0.25">
      <c r="B209" s="103"/>
    </row>
    <row r="210" spans="2:2" x14ac:dyDescent="0.25">
      <c r="B210" s="103"/>
    </row>
    <row r="211" spans="2:2" x14ac:dyDescent="0.25">
      <c r="B211" s="103"/>
    </row>
    <row r="212" spans="2:2" x14ac:dyDescent="0.25">
      <c r="B212" s="103"/>
    </row>
    <row r="213" spans="2:2" x14ac:dyDescent="0.25">
      <c r="B213" s="103"/>
    </row>
    <row r="214" spans="2:2" x14ac:dyDescent="0.25">
      <c r="B214" s="103"/>
    </row>
    <row r="215" spans="2:2" x14ac:dyDescent="0.25">
      <c r="B215" s="103"/>
    </row>
    <row r="216" spans="2:2" x14ac:dyDescent="0.25">
      <c r="B216" s="103"/>
    </row>
    <row r="217" spans="2:2" x14ac:dyDescent="0.25">
      <c r="B217" s="103"/>
    </row>
    <row r="218" spans="2:2" x14ac:dyDescent="0.25">
      <c r="B218" s="103"/>
    </row>
    <row r="219" spans="2:2" x14ac:dyDescent="0.25">
      <c r="B219" s="103"/>
    </row>
    <row r="220" spans="2:2" x14ac:dyDescent="0.25">
      <c r="B220" s="103"/>
    </row>
    <row r="221" spans="2:2" x14ac:dyDescent="0.25">
      <c r="B221" s="103"/>
    </row>
    <row r="222" spans="2:2" x14ac:dyDescent="0.25">
      <c r="B222" s="103"/>
    </row>
    <row r="223" spans="2:2" x14ac:dyDescent="0.25">
      <c r="B223" s="103"/>
    </row>
    <row r="224" spans="2:2" x14ac:dyDescent="0.25">
      <c r="B224" s="103"/>
    </row>
    <row r="225" spans="2:2" x14ac:dyDescent="0.25">
      <c r="B225" s="103"/>
    </row>
    <row r="226" spans="2:2" x14ac:dyDescent="0.25">
      <c r="B226" s="103"/>
    </row>
    <row r="227" spans="2:2" x14ac:dyDescent="0.25">
      <c r="B227" s="103"/>
    </row>
    <row r="228" spans="2:2" x14ac:dyDescent="0.25">
      <c r="B228" s="103"/>
    </row>
    <row r="229" spans="2:2" x14ac:dyDescent="0.25">
      <c r="B229" s="103"/>
    </row>
    <row r="230" spans="2:2" x14ac:dyDescent="0.25">
      <c r="B230" s="103"/>
    </row>
    <row r="231" spans="2:2" x14ac:dyDescent="0.25">
      <c r="B231" s="103"/>
    </row>
    <row r="232" spans="2:2" x14ac:dyDescent="0.25">
      <c r="B232" s="103"/>
    </row>
    <row r="233" spans="2:2" x14ac:dyDescent="0.25">
      <c r="B233" s="103"/>
    </row>
    <row r="234" spans="2:2" x14ac:dyDescent="0.25">
      <c r="B234" s="103"/>
    </row>
    <row r="235" spans="2:2" x14ac:dyDescent="0.25">
      <c r="B235" s="103"/>
    </row>
    <row r="236" spans="2:2" x14ac:dyDescent="0.25">
      <c r="B236" s="103"/>
    </row>
    <row r="237" spans="2:2" x14ac:dyDescent="0.25">
      <c r="B237" s="103"/>
    </row>
    <row r="238" spans="2:2" x14ac:dyDescent="0.25">
      <c r="B238" s="103"/>
    </row>
    <row r="239" spans="2:2" x14ac:dyDescent="0.25">
      <c r="B239" s="103"/>
    </row>
    <row r="240" spans="2:2" x14ac:dyDescent="0.25">
      <c r="B240" s="103"/>
    </row>
    <row r="241" spans="2:2" x14ac:dyDescent="0.25">
      <c r="B241" s="103"/>
    </row>
    <row r="242" spans="2:2" x14ac:dyDescent="0.25">
      <c r="B242" s="103"/>
    </row>
    <row r="243" spans="2:2" x14ac:dyDescent="0.25">
      <c r="B243" s="103"/>
    </row>
    <row r="244" spans="2:2" x14ac:dyDescent="0.25">
      <c r="B244" s="103"/>
    </row>
    <row r="245" spans="2:2" x14ac:dyDescent="0.25">
      <c r="B245" s="103"/>
    </row>
    <row r="246" spans="2:2" x14ac:dyDescent="0.25">
      <c r="B246" s="103"/>
    </row>
    <row r="247" spans="2:2" x14ac:dyDescent="0.25">
      <c r="B247" s="103"/>
    </row>
    <row r="248" spans="2:2" x14ac:dyDescent="0.25">
      <c r="B248" s="103"/>
    </row>
    <row r="249" spans="2:2" x14ac:dyDescent="0.25">
      <c r="B249" s="103"/>
    </row>
    <row r="250" spans="2:2" x14ac:dyDescent="0.25">
      <c r="B250" s="103"/>
    </row>
    <row r="251" spans="2:2" x14ac:dyDescent="0.25">
      <c r="B251" s="103"/>
    </row>
    <row r="252" spans="2:2" x14ac:dyDescent="0.25">
      <c r="B252" s="103"/>
    </row>
    <row r="253" spans="2:2" x14ac:dyDescent="0.25">
      <c r="B253" s="103"/>
    </row>
    <row r="254" spans="2:2" x14ac:dyDescent="0.25">
      <c r="B254" s="103"/>
    </row>
    <row r="255" spans="2:2" x14ac:dyDescent="0.25">
      <c r="B255" s="103"/>
    </row>
    <row r="256" spans="2:2" x14ac:dyDescent="0.25">
      <c r="B256" s="103"/>
    </row>
    <row r="257" spans="2:2" x14ac:dyDescent="0.25">
      <c r="B257" s="103"/>
    </row>
    <row r="258" spans="2:2" x14ac:dyDescent="0.25">
      <c r="B258" s="103"/>
    </row>
    <row r="259" spans="2:2" x14ac:dyDescent="0.25">
      <c r="B259" s="103"/>
    </row>
    <row r="260" spans="2:2" x14ac:dyDescent="0.25">
      <c r="B260" s="103"/>
    </row>
    <row r="261" spans="2:2" x14ac:dyDescent="0.25">
      <c r="B261" s="103"/>
    </row>
    <row r="262" spans="2:2" x14ac:dyDescent="0.25">
      <c r="B262" s="103"/>
    </row>
    <row r="263" spans="2:2" x14ac:dyDescent="0.25">
      <c r="B263" s="103"/>
    </row>
    <row r="264" spans="2:2" x14ac:dyDescent="0.25">
      <c r="B264" s="103"/>
    </row>
    <row r="265" spans="2:2" x14ac:dyDescent="0.25">
      <c r="B265" s="103"/>
    </row>
    <row r="266" spans="2:2" x14ac:dyDescent="0.25">
      <c r="B266" s="103"/>
    </row>
    <row r="267" spans="2:2" x14ac:dyDescent="0.25">
      <c r="B267" s="103"/>
    </row>
    <row r="268" spans="2:2" x14ac:dyDescent="0.25">
      <c r="B268" s="103"/>
    </row>
    <row r="269" spans="2:2" x14ac:dyDescent="0.25">
      <c r="B269" s="103"/>
    </row>
    <row r="270" spans="2:2" x14ac:dyDescent="0.25">
      <c r="B270" s="103"/>
    </row>
    <row r="271" spans="2:2" x14ac:dyDescent="0.25">
      <c r="B271" s="103"/>
    </row>
    <row r="272" spans="2:2" x14ac:dyDescent="0.25">
      <c r="B272" s="103"/>
    </row>
    <row r="273" spans="2:2" x14ac:dyDescent="0.25">
      <c r="B273" s="103"/>
    </row>
    <row r="274" spans="2:2" x14ac:dyDescent="0.25">
      <c r="B274" s="103"/>
    </row>
    <row r="275" spans="2:2" x14ac:dyDescent="0.25">
      <c r="B275" s="103"/>
    </row>
    <row r="276" spans="2:2" x14ac:dyDescent="0.25">
      <c r="B276" s="103"/>
    </row>
    <row r="277" spans="2:2" x14ac:dyDescent="0.25">
      <c r="B277" s="103"/>
    </row>
    <row r="278" spans="2:2" x14ac:dyDescent="0.25">
      <c r="B278" s="103"/>
    </row>
    <row r="279" spans="2:2" x14ac:dyDescent="0.25">
      <c r="B279" s="103"/>
    </row>
    <row r="280" spans="2:2" x14ac:dyDescent="0.25">
      <c r="B280" s="103"/>
    </row>
    <row r="281" spans="2:2" x14ac:dyDescent="0.25">
      <c r="B281" s="103"/>
    </row>
    <row r="282" spans="2:2" x14ac:dyDescent="0.25">
      <c r="B282" s="103"/>
    </row>
    <row r="283" spans="2:2" x14ac:dyDescent="0.25">
      <c r="B283" s="103"/>
    </row>
    <row r="284" spans="2:2" x14ac:dyDescent="0.25">
      <c r="B284" s="103"/>
    </row>
    <row r="285" spans="2:2" x14ac:dyDescent="0.25">
      <c r="B285" s="103"/>
    </row>
    <row r="286" spans="2:2" x14ac:dyDescent="0.25">
      <c r="B286" s="103"/>
    </row>
    <row r="287" spans="2:2" x14ac:dyDescent="0.25">
      <c r="B287" s="103"/>
    </row>
    <row r="288" spans="2:2" x14ac:dyDescent="0.25">
      <c r="B288" s="103"/>
    </row>
    <row r="289" spans="2:2" x14ac:dyDescent="0.25">
      <c r="B289" s="103"/>
    </row>
    <row r="290" spans="2:2" x14ac:dyDescent="0.25">
      <c r="B290" s="103"/>
    </row>
    <row r="291" spans="2:2" x14ac:dyDescent="0.25">
      <c r="B291" s="103"/>
    </row>
    <row r="292" spans="2:2" x14ac:dyDescent="0.25">
      <c r="B292" s="103"/>
    </row>
    <row r="293" spans="2:2" x14ac:dyDescent="0.25">
      <c r="B293" s="103"/>
    </row>
    <row r="294" spans="2:2" x14ac:dyDescent="0.25">
      <c r="B294" s="103"/>
    </row>
    <row r="295" spans="2:2" x14ac:dyDescent="0.25">
      <c r="B295" s="103"/>
    </row>
    <row r="296" spans="2:2" x14ac:dyDescent="0.25">
      <c r="B296" s="103"/>
    </row>
    <row r="297" spans="2:2" x14ac:dyDescent="0.25">
      <c r="B297" s="103"/>
    </row>
    <row r="298" spans="2:2" x14ac:dyDescent="0.25">
      <c r="B298" s="103"/>
    </row>
    <row r="299" spans="2:2" x14ac:dyDescent="0.25">
      <c r="B299" s="103"/>
    </row>
    <row r="300" spans="2:2" x14ac:dyDescent="0.25">
      <c r="B300" s="103"/>
    </row>
    <row r="301" spans="2:2" x14ac:dyDescent="0.25">
      <c r="B301" s="103"/>
    </row>
    <row r="302" spans="2:2" x14ac:dyDescent="0.25">
      <c r="B302" s="103"/>
    </row>
    <row r="303" spans="2:2" x14ac:dyDescent="0.25">
      <c r="B303" s="103"/>
    </row>
    <row r="304" spans="2:2" x14ac:dyDescent="0.25">
      <c r="B304" s="103"/>
    </row>
    <row r="305" spans="2:2" x14ac:dyDescent="0.25">
      <c r="B305" s="103"/>
    </row>
    <row r="306" spans="2:2" x14ac:dyDescent="0.25">
      <c r="B306" s="103"/>
    </row>
    <row r="307" spans="2:2" x14ac:dyDescent="0.25">
      <c r="B307" s="103"/>
    </row>
    <row r="308" spans="2:2" x14ac:dyDescent="0.25">
      <c r="B308" s="103"/>
    </row>
    <row r="309" spans="2:2" x14ac:dyDescent="0.25">
      <c r="B309" s="103"/>
    </row>
    <row r="310" spans="2:2" x14ac:dyDescent="0.25">
      <c r="B310" s="103"/>
    </row>
    <row r="311" spans="2:2" x14ac:dyDescent="0.25">
      <c r="B311" s="103"/>
    </row>
    <row r="312" spans="2:2" x14ac:dyDescent="0.25">
      <c r="B312" s="103"/>
    </row>
    <row r="313" spans="2:2" x14ac:dyDescent="0.25">
      <c r="B313" s="103"/>
    </row>
    <row r="314" spans="2:2" x14ac:dyDescent="0.25">
      <c r="B314" s="103"/>
    </row>
    <row r="315" spans="2:2" x14ac:dyDescent="0.25">
      <c r="B315" s="103"/>
    </row>
    <row r="316" spans="2:2" x14ac:dyDescent="0.25">
      <c r="B316" s="103"/>
    </row>
    <row r="317" spans="2:2" x14ac:dyDescent="0.25">
      <c r="B317" s="103"/>
    </row>
    <row r="318" spans="2:2" x14ac:dyDescent="0.25">
      <c r="B318" s="103"/>
    </row>
    <row r="319" spans="2:2" x14ac:dyDescent="0.25">
      <c r="B319" s="103"/>
    </row>
    <row r="320" spans="2:2" x14ac:dyDescent="0.25">
      <c r="B320" s="103"/>
    </row>
    <row r="321" spans="2:2" x14ac:dyDescent="0.25">
      <c r="B321" s="103"/>
    </row>
    <row r="322" spans="2:2" x14ac:dyDescent="0.25">
      <c r="B322" s="103"/>
    </row>
    <row r="323" spans="2:2" x14ac:dyDescent="0.25">
      <c r="B323" s="103"/>
    </row>
    <row r="324" spans="2:2" x14ac:dyDescent="0.25">
      <c r="B324" s="103"/>
    </row>
    <row r="325" spans="2:2" x14ac:dyDescent="0.25">
      <c r="B325" s="103"/>
    </row>
    <row r="326" spans="2:2" x14ac:dyDescent="0.25">
      <c r="B326" s="103"/>
    </row>
    <row r="327" spans="2:2" x14ac:dyDescent="0.25">
      <c r="B327" s="103"/>
    </row>
    <row r="328" spans="2:2" x14ac:dyDescent="0.25">
      <c r="B328" s="103"/>
    </row>
    <row r="329" spans="2:2" x14ac:dyDescent="0.25">
      <c r="B329" s="103"/>
    </row>
    <row r="330" spans="2:2" x14ac:dyDescent="0.25">
      <c r="B330" s="103"/>
    </row>
    <row r="331" spans="2:2" x14ac:dyDescent="0.25">
      <c r="B331" s="103"/>
    </row>
    <row r="332" spans="2:2" x14ac:dyDescent="0.25">
      <c r="B332" s="103"/>
    </row>
    <row r="333" spans="2:2" x14ac:dyDescent="0.25">
      <c r="B333" s="103"/>
    </row>
    <row r="334" spans="2:2" x14ac:dyDescent="0.25">
      <c r="B334" s="103"/>
    </row>
    <row r="335" spans="2:2" x14ac:dyDescent="0.25">
      <c r="B335" s="103"/>
    </row>
    <row r="336" spans="2:2" x14ac:dyDescent="0.25">
      <c r="B336" s="103"/>
    </row>
    <row r="337" spans="2:2" x14ac:dyDescent="0.25">
      <c r="B337" s="103"/>
    </row>
    <row r="338" spans="2:2" x14ac:dyDescent="0.25">
      <c r="B338" s="103"/>
    </row>
    <row r="339" spans="2:2" x14ac:dyDescent="0.25">
      <c r="B339" s="103"/>
    </row>
    <row r="340" spans="2:2" x14ac:dyDescent="0.25">
      <c r="B340" s="103"/>
    </row>
    <row r="341" spans="2:2" x14ac:dyDescent="0.25">
      <c r="B341" s="103"/>
    </row>
    <row r="342" spans="2:2" x14ac:dyDescent="0.25">
      <c r="B342" s="103"/>
    </row>
    <row r="343" spans="2:2" x14ac:dyDescent="0.25">
      <c r="B343" s="103"/>
    </row>
    <row r="344" spans="2:2" x14ac:dyDescent="0.25">
      <c r="B344" s="103"/>
    </row>
    <row r="345" spans="2:2" x14ac:dyDescent="0.25">
      <c r="B345" s="103"/>
    </row>
    <row r="346" spans="2:2" x14ac:dyDescent="0.25">
      <c r="B346" s="103"/>
    </row>
    <row r="347" spans="2:2" x14ac:dyDescent="0.25">
      <c r="B347" s="103"/>
    </row>
    <row r="348" spans="2:2" x14ac:dyDescent="0.25">
      <c r="B348" s="103"/>
    </row>
    <row r="349" spans="2:2" x14ac:dyDescent="0.25">
      <c r="B349" s="103"/>
    </row>
    <row r="350" spans="2:2" x14ac:dyDescent="0.25">
      <c r="B350" s="103"/>
    </row>
    <row r="351" spans="2:2" x14ac:dyDescent="0.25">
      <c r="B351" s="103"/>
    </row>
    <row r="352" spans="2:2" x14ac:dyDescent="0.25">
      <c r="B352" s="103"/>
    </row>
    <row r="353" spans="2:2" x14ac:dyDescent="0.25">
      <c r="B353" s="103"/>
    </row>
    <row r="354" spans="2:2" x14ac:dyDescent="0.25">
      <c r="B354" s="103"/>
    </row>
    <row r="355" spans="2:2" x14ac:dyDescent="0.25">
      <c r="B355" s="103"/>
    </row>
    <row r="356" spans="2:2" x14ac:dyDescent="0.25">
      <c r="B356" s="103"/>
    </row>
    <row r="357" spans="2:2" x14ac:dyDescent="0.25">
      <c r="B357" s="103"/>
    </row>
    <row r="358" spans="2:2" x14ac:dyDescent="0.25">
      <c r="B358" s="103"/>
    </row>
    <row r="359" spans="2:2" x14ac:dyDescent="0.25">
      <c r="B359" s="103"/>
    </row>
    <row r="360" spans="2:2" x14ac:dyDescent="0.25">
      <c r="B360" s="103"/>
    </row>
    <row r="361" spans="2:2" x14ac:dyDescent="0.25">
      <c r="B361" s="103"/>
    </row>
    <row r="362" spans="2:2" x14ac:dyDescent="0.25">
      <c r="B362" s="103"/>
    </row>
    <row r="363" spans="2:2" x14ac:dyDescent="0.25">
      <c r="B363" s="103"/>
    </row>
    <row r="364" spans="2:2" x14ac:dyDescent="0.25">
      <c r="B364" s="103"/>
    </row>
    <row r="365" spans="2:2" x14ac:dyDescent="0.25">
      <c r="B365" s="103"/>
    </row>
    <row r="366" spans="2:2" x14ac:dyDescent="0.25">
      <c r="B366" s="103"/>
    </row>
    <row r="367" spans="2:2" x14ac:dyDescent="0.25">
      <c r="B367" s="103"/>
    </row>
    <row r="368" spans="2:2" x14ac:dyDescent="0.25">
      <c r="B368" s="103"/>
    </row>
    <row r="369" spans="2:2" x14ac:dyDescent="0.25">
      <c r="B369" s="103"/>
    </row>
    <row r="370" spans="2:2" x14ac:dyDescent="0.25">
      <c r="B370" s="103"/>
    </row>
    <row r="371" spans="2:2" x14ac:dyDescent="0.25">
      <c r="B371" s="103"/>
    </row>
    <row r="372" spans="2:2" x14ac:dyDescent="0.25">
      <c r="B372" s="103"/>
    </row>
    <row r="373" spans="2:2" x14ac:dyDescent="0.25">
      <c r="B373" s="103"/>
    </row>
    <row r="374" spans="2:2" x14ac:dyDescent="0.25">
      <c r="B374" s="103"/>
    </row>
    <row r="375" spans="2:2" x14ac:dyDescent="0.25">
      <c r="B375" s="103"/>
    </row>
    <row r="376" spans="2:2" x14ac:dyDescent="0.25">
      <c r="B376" s="103"/>
    </row>
    <row r="377" spans="2:2" x14ac:dyDescent="0.25">
      <c r="B377" s="103"/>
    </row>
    <row r="378" spans="2:2" x14ac:dyDescent="0.25">
      <c r="B378" s="103"/>
    </row>
    <row r="379" spans="2:2" x14ac:dyDescent="0.25">
      <c r="B379" s="103"/>
    </row>
    <row r="380" spans="2:2" x14ac:dyDescent="0.25">
      <c r="B380" s="103"/>
    </row>
    <row r="381" spans="2:2" x14ac:dyDescent="0.25">
      <c r="B381" s="103"/>
    </row>
    <row r="382" spans="2:2" x14ac:dyDescent="0.25">
      <c r="B382" s="103"/>
    </row>
    <row r="383" spans="2:2" x14ac:dyDescent="0.25">
      <c r="B383" s="103"/>
    </row>
    <row r="384" spans="2:2" x14ac:dyDescent="0.25">
      <c r="B384" s="103"/>
    </row>
    <row r="385" spans="2:2" x14ac:dyDescent="0.25">
      <c r="B385" s="103"/>
    </row>
    <row r="386" spans="2:2" x14ac:dyDescent="0.25">
      <c r="B386" s="103"/>
    </row>
    <row r="387" spans="2:2" x14ac:dyDescent="0.25">
      <c r="B387" s="103"/>
    </row>
    <row r="388" spans="2:2" x14ac:dyDescent="0.25">
      <c r="B388" s="103"/>
    </row>
    <row r="389" spans="2:2" x14ac:dyDescent="0.25">
      <c r="B389" s="103"/>
    </row>
    <row r="390" spans="2:2" x14ac:dyDescent="0.25">
      <c r="B390" s="103"/>
    </row>
    <row r="391" spans="2:2" x14ac:dyDescent="0.25">
      <c r="B391" s="103"/>
    </row>
    <row r="392" spans="2:2" x14ac:dyDescent="0.25">
      <c r="B392" s="103"/>
    </row>
    <row r="393" spans="2:2" x14ac:dyDescent="0.25">
      <c r="B393" s="103"/>
    </row>
    <row r="394" spans="2:2" x14ac:dyDescent="0.25">
      <c r="B394" s="103"/>
    </row>
    <row r="395" spans="2:2" x14ac:dyDescent="0.25">
      <c r="B395" s="103"/>
    </row>
    <row r="396" spans="2:2" x14ac:dyDescent="0.25">
      <c r="B396" s="103"/>
    </row>
    <row r="397" spans="2:2" x14ac:dyDescent="0.25">
      <c r="B397" s="103"/>
    </row>
    <row r="398" spans="2:2" x14ac:dyDescent="0.25">
      <c r="B398" s="103"/>
    </row>
    <row r="399" spans="2:2" x14ac:dyDescent="0.25">
      <c r="B399" s="103"/>
    </row>
    <row r="400" spans="2:2" x14ac:dyDescent="0.25">
      <c r="B400" s="103"/>
    </row>
    <row r="401" spans="2:2" x14ac:dyDescent="0.25">
      <c r="B401" s="103"/>
    </row>
    <row r="402" spans="2:2" x14ac:dyDescent="0.25">
      <c r="B402" s="103"/>
    </row>
    <row r="403" spans="2:2" x14ac:dyDescent="0.25">
      <c r="B403" s="103"/>
    </row>
    <row r="404" spans="2:2" x14ac:dyDescent="0.25">
      <c r="B404" s="103"/>
    </row>
    <row r="405" spans="2:2" x14ac:dyDescent="0.25">
      <c r="B405" s="103"/>
    </row>
    <row r="406" spans="2:2" x14ac:dyDescent="0.25">
      <c r="B406" s="103"/>
    </row>
    <row r="407" spans="2:2" x14ac:dyDescent="0.25">
      <c r="B407" s="103"/>
    </row>
    <row r="408" spans="2:2" x14ac:dyDescent="0.25">
      <c r="B408" s="103"/>
    </row>
    <row r="409" spans="2:2" x14ac:dyDescent="0.25">
      <c r="B409" s="103"/>
    </row>
    <row r="410" spans="2:2" x14ac:dyDescent="0.25">
      <c r="B410" s="103"/>
    </row>
    <row r="411" spans="2:2" x14ac:dyDescent="0.25">
      <c r="B411" s="103"/>
    </row>
    <row r="412" spans="2:2" x14ac:dyDescent="0.25">
      <c r="B412" s="103"/>
    </row>
    <row r="413" spans="2:2" x14ac:dyDescent="0.25">
      <c r="B413" s="103"/>
    </row>
    <row r="414" spans="2:2" x14ac:dyDescent="0.25">
      <c r="B414" s="103"/>
    </row>
    <row r="415" spans="2:2" x14ac:dyDescent="0.25">
      <c r="B415" s="103"/>
    </row>
    <row r="416" spans="2:2" x14ac:dyDescent="0.25">
      <c r="B416" s="103"/>
    </row>
    <row r="417" spans="2:2" x14ac:dyDescent="0.25">
      <c r="B417" s="103"/>
    </row>
    <row r="418" spans="2:2" x14ac:dyDescent="0.25">
      <c r="B418" s="103"/>
    </row>
    <row r="419" spans="2:2" x14ac:dyDescent="0.25">
      <c r="B419" s="103"/>
    </row>
    <row r="420" spans="2:2" x14ac:dyDescent="0.25">
      <c r="B420" s="103"/>
    </row>
    <row r="421" spans="2:2" x14ac:dyDescent="0.25">
      <c r="B421" s="103"/>
    </row>
    <row r="422" spans="2:2" x14ac:dyDescent="0.25">
      <c r="B422" s="103"/>
    </row>
    <row r="423" spans="2:2" x14ac:dyDescent="0.25">
      <c r="B423" s="103"/>
    </row>
    <row r="424" spans="2:2" x14ac:dyDescent="0.25">
      <c r="B424" s="103"/>
    </row>
    <row r="425" spans="2:2" x14ac:dyDescent="0.25">
      <c r="B425" s="103"/>
    </row>
    <row r="426" spans="2:2" x14ac:dyDescent="0.25">
      <c r="B426" s="103"/>
    </row>
    <row r="427" spans="2:2" x14ac:dyDescent="0.25">
      <c r="B427" s="103"/>
    </row>
    <row r="428" spans="2:2" x14ac:dyDescent="0.25">
      <c r="B428" s="103"/>
    </row>
    <row r="429" spans="2:2" x14ac:dyDescent="0.25">
      <c r="B429" s="103"/>
    </row>
    <row r="430" spans="2:2" x14ac:dyDescent="0.25">
      <c r="B430" s="103"/>
    </row>
    <row r="431" spans="2:2" x14ac:dyDescent="0.25">
      <c r="B431" s="103"/>
    </row>
    <row r="432" spans="2:2" x14ac:dyDescent="0.25">
      <c r="B432" s="103"/>
    </row>
    <row r="433" spans="2:2" x14ac:dyDescent="0.25">
      <c r="B433" s="103"/>
    </row>
    <row r="434" spans="2:2" x14ac:dyDescent="0.25">
      <c r="B434" s="103"/>
    </row>
    <row r="435" spans="2:2" x14ac:dyDescent="0.25">
      <c r="B435" s="103"/>
    </row>
    <row r="436" spans="2:2" x14ac:dyDescent="0.25">
      <c r="B436" s="103"/>
    </row>
    <row r="437" spans="2:2" x14ac:dyDescent="0.25">
      <c r="B437" s="103"/>
    </row>
    <row r="438" spans="2:2" x14ac:dyDescent="0.25">
      <c r="B438" s="103"/>
    </row>
    <row r="439" spans="2:2" x14ac:dyDescent="0.25">
      <c r="B439" s="103"/>
    </row>
    <row r="440" spans="2:2" x14ac:dyDescent="0.25">
      <c r="B440" s="103"/>
    </row>
    <row r="441" spans="2:2" x14ac:dyDescent="0.25">
      <c r="B441" s="103"/>
    </row>
    <row r="442" spans="2:2" x14ac:dyDescent="0.25">
      <c r="B442" s="103"/>
    </row>
    <row r="443" spans="2:2" x14ac:dyDescent="0.25">
      <c r="B443" s="103"/>
    </row>
    <row r="444" spans="2:2" x14ac:dyDescent="0.25">
      <c r="B444" s="103"/>
    </row>
    <row r="445" spans="2:2" x14ac:dyDescent="0.25">
      <c r="B445" s="103"/>
    </row>
    <row r="446" spans="2:2" x14ac:dyDescent="0.25">
      <c r="B446" s="103"/>
    </row>
    <row r="447" spans="2:2" x14ac:dyDescent="0.25">
      <c r="B447" s="103"/>
    </row>
    <row r="448" spans="2:2" x14ac:dyDescent="0.25">
      <c r="B448" s="103"/>
    </row>
    <row r="449" spans="2:2" x14ac:dyDescent="0.25">
      <c r="B449" s="103"/>
    </row>
    <row r="450" spans="2:2" x14ac:dyDescent="0.25">
      <c r="B450" s="103"/>
    </row>
    <row r="451" spans="2:2" x14ac:dyDescent="0.25">
      <c r="B451" s="103"/>
    </row>
    <row r="452" spans="2:2" x14ac:dyDescent="0.25">
      <c r="B452" s="103"/>
    </row>
    <row r="453" spans="2:2" x14ac:dyDescent="0.25">
      <c r="B453" s="103"/>
    </row>
    <row r="454" spans="2:2" x14ac:dyDescent="0.25">
      <c r="B454" s="103"/>
    </row>
    <row r="455" spans="2:2" x14ac:dyDescent="0.25">
      <c r="B455" s="103"/>
    </row>
    <row r="456" spans="2:2" x14ac:dyDescent="0.25">
      <c r="B456" s="103"/>
    </row>
    <row r="457" spans="2:2" x14ac:dyDescent="0.25">
      <c r="B457" s="103"/>
    </row>
    <row r="458" spans="2:2" x14ac:dyDescent="0.25">
      <c r="B458" s="103"/>
    </row>
    <row r="459" spans="2:2" x14ac:dyDescent="0.25">
      <c r="B459" s="103"/>
    </row>
    <row r="460" spans="2:2" x14ac:dyDescent="0.25">
      <c r="B460" s="103"/>
    </row>
    <row r="461" spans="2:2" x14ac:dyDescent="0.25">
      <c r="B461" s="103"/>
    </row>
    <row r="462" spans="2:2" x14ac:dyDescent="0.25">
      <c r="B462" s="103"/>
    </row>
    <row r="463" spans="2:2" x14ac:dyDescent="0.25">
      <c r="B463" s="103"/>
    </row>
    <row r="464" spans="2:2" x14ac:dyDescent="0.25">
      <c r="B464" s="103"/>
    </row>
    <row r="465" spans="2:2" x14ac:dyDescent="0.25">
      <c r="B465" s="103"/>
    </row>
    <row r="466" spans="2:2" x14ac:dyDescent="0.25">
      <c r="B466" s="103"/>
    </row>
    <row r="467" spans="2:2" x14ac:dyDescent="0.25">
      <c r="B467" s="103"/>
    </row>
    <row r="468" spans="2:2" x14ac:dyDescent="0.25">
      <c r="B468" s="103"/>
    </row>
    <row r="469" spans="2:2" x14ac:dyDescent="0.25">
      <c r="B469" s="103"/>
    </row>
    <row r="470" spans="2:2" x14ac:dyDescent="0.25">
      <c r="B470" s="103"/>
    </row>
    <row r="471" spans="2:2" x14ac:dyDescent="0.25">
      <c r="B471" s="103"/>
    </row>
    <row r="472" spans="2:2" x14ac:dyDescent="0.25">
      <c r="B472" s="103"/>
    </row>
    <row r="473" spans="2:2" x14ac:dyDescent="0.25">
      <c r="B473" s="103"/>
    </row>
    <row r="474" spans="2:2" x14ac:dyDescent="0.25">
      <c r="B474" s="103"/>
    </row>
    <row r="475" spans="2:2" x14ac:dyDescent="0.25">
      <c r="B475" s="103"/>
    </row>
    <row r="476" spans="2:2" x14ac:dyDescent="0.25">
      <c r="B476" s="103"/>
    </row>
    <row r="477" spans="2:2" x14ac:dyDescent="0.25">
      <c r="B477" s="103"/>
    </row>
    <row r="478" spans="2:2" x14ac:dyDescent="0.25">
      <c r="B478" s="103"/>
    </row>
    <row r="479" spans="2:2" x14ac:dyDescent="0.25">
      <c r="B479" s="103"/>
    </row>
    <row r="480" spans="2:2" x14ac:dyDescent="0.25">
      <c r="B480" s="103"/>
    </row>
    <row r="481" spans="2:2" x14ac:dyDescent="0.25">
      <c r="B481" s="103"/>
    </row>
    <row r="482" spans="2:2" x14ac:dyDescent="0.25">
      <c r="B482" s="103"/>
    </row>
    <row r="483" spans="2:2" x14ac:dyDescent="0.25">
      <c r="B483" s="103"/>
    </row>
    <row r="484" spans="2:2" x14ac:dyDescent="0.25">
      <c r="B484" s="103"/>
    </row>
    <row r="485" spans="2:2" x14ac:dyDescent="0.25">
      <c r="B485" s="103"/>
    </row>
    <row r="486" spans="2:2" x14ac:dyDescent="0.25">
      <c r="B486" s="103"/>
    </row>
    <row r="487" spans="2:2" x14ac:dyDescent="0.25">
      <c r="B487" s="103"/>
    </row>
    <row r="488" spans="2:2" x14ac:dyDescent="0.25">
      <c r="B488" s="103"/>
    </row>
    <row r="489" spans="2:2" x14ac:dyDescent="0.25">
      <c r="B489" s="103"/>
    </row>
    <row r="490" spans="2:2" x14ac:dyDescent="0.25">
      <c r="B490" s="103"/>
    </row>
    <row r="491" spans="2:2" x14ac:dyDescent="0.25">
      <c r="B491" s="103"/>
    </row>
    <row r="492" spans="2:2" x14ac:dyDescent="0.25">
      <c r="B492" s="103"/>
    </row>
    <row r="493" spans="2:2" x14ac:dyDescent="0.25">
      <c r="B493" s="103"/>
    </row>
    <row r="494" spans="2:2" x14ac:dyDescent="0.25">
      <c r="B494" s="103"/>
    </row>
    <row r="495" spans="2:2" x14ac:dyDescent="0.25">
      <c r="B495" s="103"/>
    </row>
    <row r="496" spans="2:2" x14ac:dyDescent="0.25">
      <c r="B496" s="103"/>
    </row>
    <row r="497" spans="2:2" x14ac:dyDescent="0.25">
      <c r="B497" s="103"/>
    </row>
    <row r="498" spans="2:2" x14ac:dyDescent="0.25">
      <c r="B498" s="103"/>
    </row>
    <row r="499" spans="2:2" x14ac:dyDescent="0.25">
      <c r="B499" s="103"/>
    </row>
    <row r="500" spans="2:2" x14ac:dyDescent="0.25">
      <c r="B500" s="103"/>
    </row>
    <row r="501" spans="2:2" x14ac:dyDescent="0.25">
      <c r="B501" s="103"/>
    </row>
    <row r="502" spans="2:2" x14ac:dyDescent="0.25">
      <c r="B502" s="103"/>
    </row>
    <row r="503" spans="2:2" x14ac:dyDescent="0.25">
      <c r="B503" s="103"/>
    </row>
    <row r="504" spans="2:2" x14ac:dyDescent="0.25">
      <c r="B504" s="103"/>
    </row>
    <row r="505" spans="2:2" x14ac:dyDescent="0.25">
      <c r="B505" s="103"/>
    </row>
    <row r="506" spans="2:2" x14ac:dyDescent="0.25">
      <c r="B506" s="103"/>
    </row>
    <row r="507" spans="2:2" x14ac:dyDescent="0.25">
      <c r="B507" s="103"/>
    </row>
    <row r="508" spans="2:2" x14ac:dyDescent="0.25">
      <c r="B508" s="103"/>
    </row>
    <row r="509" spans="2:2" x14ac:dyDescent="0.25">
      <c r="B509" s="103"/>
    </row>
    <row r="510" spans="2:2" x14ac:dyDescent="0.25">
      <c r="B510" s="103"/>
    </row>
    <row r="511" spans="2:2" x14ac:dyDescent="0.25">
      <c r="B511" s="103"/>
    </row>
    <row r="512" spans="2:2" x14ac:dyDescent="0.25">
      <c r="B512" s="103"/>
    </row>
    <row r="513" spans="2:2" x14ac:dyDescent="0.25">
      <c r="B513" s="103"/>
    </row>
    <row r="514" spans="2:2" x14ac:dyDescent="0.25">
      <c r="B514" s="103"/>
    </row>
    <row r="515" spans="2:2" x14ac:dyDescent="0.25">
      <c r="B515" s="103"/>
    </row>
    <row r="516" spans="2:2" x14ac:dyDescent="0.25">
      <c r="B516" s="103"/>
    </row>
    <row r="517" spans="2:2" x14ac:dyDescent="0.25">
      <c r="B517" s="103"/>
    </row>
    <row r="518" spans="2:2" x14ac:dyDescent="0.25">
      <c r="B518" s="103"/>
    </row>
    <row r="519" spans="2:2" x14ac:dyDescent="0.25">
      <c r="B519" s="103"/>
    </row>
    <row r="520" spans="2:2" x14ac:dyDescent="0.25">
      <c r="B520" s="103"/>
    </row>
    <row r="521" spans="2:2" x14ac:dyDescent="0.25">
      <c r="B521" s="103"/>
    </row>
    <row r="522" spans="2:2" x14ac:dyDescent="0.25">
      <c r="B522" s="103"/>
    </row>
    <row r="523" spans="2:2" x14ac:dyDescent="0.25">
      <c r="B523" s="103"/>
    </row>
    <row r="524" spans="2:2" x14ac:dyDescent="0.25">
      <c r="B524" s="103"/>
    </row>
    <row r="525" spans="2:2" x14ac:dyDescent="0.25">
      <c r="B525" s="103"/>
    </row>
    <row r="526" spans="2:2" x14ac:dyDescent="0.25">
      <c r="B526" s="103"/>
    </row>
    <row r="527" spans="2:2" x14ac:dyDescent="0.25">
      <c r="B527" s="103"/>
    </row>
    <row r="528" spans="2:2" x14ac:dyDescent="0.25">
      <c r="B528" s="103"/>
    </row>
    <row r="529" spans="2:2" x14ac:dyDescent="0.25">
      <c r="B529" s="103"/>
    </row>
    <row r="530" spans="2:2" x14ac:dyDescent="0.25">
      <c r="B530" s="103"/>
    </row>
    <row r="531" spans="2:2" x14ac:dyDescent="0.25">
      <c r="B531" s="103"/>
    </row>
    <row r="532" spans="2:2" x14ac:dyDescent="0.25">
      <c r="B532" s="103"/>
    </row>
    <row r="533" spans="2:2" x14ac:dyDescent="0.25">
      <c r="B533" s="103"/>
    </row>
    <row r="534" spans="2:2" x14ac:dyDescent="0.25">
      <c r="B534" s="103"/>
    </row>
    <row r="535" spans="2:2" x14ac:dyDescent="0.25">
      <c r="B535" s="103"/>
    </row>
    <row r="536" spans="2:2" x14ac:dyDescent="0.25">
      <c r="B536" s="103"/>
    </row>
    <row r="537" spans="2:2" x14ac:dyDescent="0.25">
      <c r="B537" s="103"/>
    </row>
    <row r="538" spans="2:2" x14ac:dyDescent="0.25">
      <c r="B538" s="103"/>
    </row>
    <row r="539" spans="2:2" x14ac:dyDescent="0.25">
      <c r="B539" s="103"/>
    </row>
    <row r="540" spans="2:2" x14ac:dyDescent="0.25">
      <c r="B540" s="103"/>
    </row>
    <row r="541" spans="2:2" x14ac:dyDescent="0.25">
      <c r="B541" s="103"/>
    </row>
    <row r="542" spans="2:2" x14ac:dyDescent="0.25">
      <c r="B542" s="103"/>
    </row>
    <row r="543" spans="2:2" x14ac:dyDescent="0.25">
      <c r="B543" s="103"/>
    </row>
    <row r="544" spans="2:2" x14ac:dyDescent="0.25">
      <c r="B544" s="103"/>
    </row>
    <row r="545" spans="2:2" x14ac:dyDescent="0.25">
      <c r="B545" s="103"/>
    </row>
    <row r="546" spans="2:2" x14ac:dyDescent="0.25">
      <c r="B546" s="103"/>
    </row>
    <row r="547" spans="2:2" x14ac:dyDescent="0.25">
      <c r="B547" s="103"/>
    </row>
    <row r="548" spans="2:2" x14ac:dyDescent="0.25">
      <c r="B548" s="103"/>
    </row>
    <row r="549" spans="2:2" x14ac:dyDescent="0.25">
      <c r="B549" s="103"/>
    </row>
    <row r="550" spans="2:2" x14ac:dyDescent="0.25">
      <c r="B550" s="103"/>
    </row>
    <row r="551" spans="2:2" x14ac:dyDescent="0.25">
      <c r="B551" s="103"/>
    </row>
    <row r="552" spans="2:2" x14ac:dyDescent="0.25">
      <c r="B552" s="103"/>
    </row>
    <row r="553" spans="2:2" x14ac:dyDescent="0.25">
      <c r="B553" s="103"/>
    </row>
    <row r="554" spans="2:2" x14ac:dyDescent="0.25">
      <c r="B554" s="103"/>
    </row>
    <row r="555" spans="2:2" x14ac:dyDescent="0.25">
      <c r="B555" s="103"/>
    </row>
    <row r="556" spans="2:2" x14ac:dyDescent="0.25">
      <c r="B556" s="103"/>
    </row>
    <row r="557" spans="2:2" x14ac:dyDescent="0.25">
      <c r="B557" s="103"/>
    </row>
    <row r="558" spans="2:2" x14ac:dyDescent="0.25">
      <c r="B558" s="103"/>
    </row>
    <row r="559" spans="2:2" x14ac:dyDescent="0.25">
      <c r="B559" s="103"/>
    </row>
    <row r="560" spans="2:2" x14ac:dyDescent="0.25">
      <c r="B560" s="103"/>
    </row>
    <row r="561" spans="2:2" x14ac:dyDescent="0.25">
      <c r="B561" s="103"/>
    </row>
    <row r="562" spans="2:2" x14ac:dyDescent="0.25">
      <c r="B562" s="103"/>
    </row>
    <row r="563" spans="2:2" x14ac:dyDescent="0.25">
      <c r="B563" s="103"/>
    </row>
    <row r="564" spans="2:2" x14ac:dyDescent="0.25">
      <c r="B564" s="103"/>
    </row>
    <row r="565" spans="2:2" x14ac:dyDescent="0.25">
      <c r="B565" s="103"/>
    </row>
    <row r="566" spans="2:2" x14ac:dyDescent="0.25">
      <c r="B566" s="103"/>
    </row>
    <row r="567" spans="2:2" x14ac:dyDescent="0.25">
      <c r="B567" s="103"/>
    </row>
    <row r="568" spans="2:2" x14ac:dyDescent="0.25">
      <c r="B568" s="103"/>
    </row>
    <row r="569" spans="2:2" x14ac:dyDescent="0.25">
      <c r="B569" s="103"/>
    </row>
    <row r="570" spans="2:2" x14ac:dyDescent="0.25">
      <c r="B570" s="103"/>
    </row>
    <row r="571" spans="2:2" x14ac:dyDescent="0.25">
      <c r="B571" s="103"/>
    </row>
    <row r="572" spans="2:2" x14ac:dyDescent="0.25">
      <c r="B572" s="103"/>
    </row>
    <row r="573" spans="2:2" x14ac:dyDescent="0.25">
      <c r="B573" s="103"/>
    </row>
    <row r="574" spans="2:2" x14ac:dyDescent="0.25">
      <c r="B574" s="103"/>
    </row>
    <row r="575" spans="2:2" x14ac:dyDescent="0.25">
      <c r="B575" s="103"/>
    </row>
    <row r="576" spans="2:2" x14ac:dyDescent="0.25">
      <c r="B576" s="103"/>
    </row>
    <row r="577" spans="2:2" x14ac:dyDescent="0.25">
      <c r="B577" s="103"/>
    </row>
    <row r="578" spans="2:2" x14ac:dyDescent="0.25">
      <c r="B578" s="103"/>
    </row>
    <row r="579" spans="2:2" x14ac:dyDescent="0.25">
      <c r="B579" s="103"/>
    </row>
    <row r="580" spans="2:2" x14ac:dyDescent="0.25">
      <c r="B580" s="103"/>
    </row>
    <row r="581" spans="2:2" x14ac:dyDescent="0.25">
      <c r="B581" s="103"/>
    </row>
    <row r="582" spans="2:2" x14ac:dyDescent="0.25">
      <c r="B582" s="103"/>
    </row>
    <row r="583" spans="2:2" x14ac:dyDescent="0.25">
      <c r="B583" s="103"/>
    </row>
    <row r="584" spans="2:2" x14ac:dyDescent="0.25">
      <c r="B584" s="103"/>
    </row>
    <row r="585" spans="2:2" x14ac:dyDescent="0.25">
      <c r="B585" s="103"/>
    </row>
    <row r="586" spans="2:2" x14ac:dyDescent="0.25">
      <c r="B586" s="103"/>
    </row>
    <row r="587" spans="2:2" x14ac:dyDescent="0.25">
      <c r="B587" s="103"/>
    </row>
    <row r="588" spans="2:2" x14ac:dyDescent="0.25">
      <c r="B588" s="103"/>
    </row>
    <row r="589" spans="2:2" x14ac:dyDescent="0.25">
      <c r="B589" s="103"/>
    </row>
    <row r="590" spans="2:2" x14ac:dyDescent="0.25">
      <c r="B590" s="103"/>
    </row>
    <row r="591" spans="2:2" x14ac:dyDescent="0.25">
      <c r="B591" s="103"/>
    </row>
    <row r="592" spans="2:2" x14ac:dyDescent="0.25">
      <c r="B592" s="103"/>
    </row>
    <row r="593" spans="2:2" x14ac:dyDescent="0.25">
      <c r="B593" s="103"/>
    </row>
    <row r="594" spans="2:2" x14ac:dyDescent="0.25">
      <c r="B594" s="103"/>
    </row>
    <row r="595" spans="2:2" x14ac:dyDescent="0.25">
      <c r="B595" s="103"/>
    </row>
    <row r="596" spans="2:2" x14ac:dyDescent="0.25">
      <c r="B596" s="103"/>
    </row>
    <row r="597" spans="2:2" x14ac:dyDescent="0.25">
      <c r="B597" s="103"/>
    </row>
    <row r="598" spans="2:2" x14ac:dyDescent="0.25">
      <c r="B598" s="103"/>
    </row>
    <row r="599" spans="2:2" x14ac:dyDescent="0.25">
      <c r="B599" s="103"/>
    </row>
    <row r="600" spans="2:2" x14ac:dyDescent="0.25">
      <c r="B600" s="103"/>
    </row>
    <row r="601" spans="2:2" x14ac:dyDescent="0.25">
      <c r="B601" s="103"/>
    </row>
    <row r="602" spans="2:2" x14ac:dyDescent="0.25">
      <c r="B602" s="103"/>
    </row>
    <row r="603" spans="2:2" x14ac:dyDescent="0.25">
      <c r="B603" s="103"/>
    </row>
    <row r="604" spans="2:2" x14ac:dyDescent="0.25">
      <c r="B604" s="103"/>
    </row>
    <row r="605" spans="2:2" x14ac:dyDescent="0.25">
      <c r="B605" s="103"/>
    </row>
    <row r="606" spans="2:2" x14ac:dyDescent="0.25">
      <c r="B606" s="103"/>
    </row>
    <row r="607" spans="2:2" x14ac:dyDescent="0.25">
      <c r="B607" s="103"/>
    </row>
    <row r="608" spans="2:2" x14ac:dyDescent="0.25">
      <c r="B608" s="103"/>
    </row>
    <row r="609" spans="2:2" x14ac:dyDescent="0.25">
      <c r="B609" s="103"/>
    </row>
    <row r="610" spans="2:2" x14ac:dyDescent="0.25">
      <c r="B610" s="103"/>
    </row>
    <row r="611" spans="2:2" x14ac:dyDescent="0.25">
      <c r="B611" s="103"/>
    </row>
    <row r="612" spans="2:2" x14ac:dyDescent="0.25">
      <c r="B612" s="103"/>
    </row>
    <row r="613" spans="2:2" x14ac:dyDescent="0.25">
      <c r="B613" s="103"/>
    </row>
    <row r="614" spans="2:2" x14ac:dyDescent="0.25">
      <c r="B614" s="103"/>
    </row>
    <row r="615" spans="2:2" x14ac:dyDescent="0.25">
      <c r="B615" s="103"/>
    </row>
    <row r="616" spans="2:2" x14ac:dyDescent="0.25">
      <c r="B616" s="103"/>
    </row>
    <row r="617" spans="2:2" x14ac:dyDescent="0.25">
      <c r="B617" s="103"/>
    </row>
    <row r="618" spans="2:2" x14ac:dyDescent="0.25">
      <c r="B618" s="103"/>
    </row>
    <row r="619" spans="2:2" x14ac:dyDescent="0.25">
      <c r="B619" s="103"/>
    </row>
    <row r="620" spans="2:2" x14ac:dyDescent="0.25">
      <c r="B620" s="103"/>
    </row>
    <row r="621" spans="2:2" x14ac:dyDescent="0.25">
      <c r="B621" s="103"/>
    </row>
    <row r="622" spans="2:2" x14ac:dyDescent="0.25">
      <c r="B622" s="103"/>
    </row>
    <row r="623" spans="2:2" x14ac:dyDescent="0.25">
      <c r="B623" s="103"/>
    </row>
    <row r="624" spans="2:2" x14ac:dyDescent="0.25">
      <c r="B624" s="103"/>
    </row>
    <row r="625" spans="2:2" x14ac:dyDescent="0.25">
      <c r="B625" s="103"/>
    </row>
    <row r="626" spans="2:2" x14ac:dyDescent="0.25">
      <c r="B626" s="103"/>
    </row>
    <row r="627" spans="2:2" x14ac:dyDescent="0.25">
      <c r="B627" s="103"/>
    </row>
    <row r="628" spans="2:2" x14ac:dyDescent="0.25">
      <c r="B628" s="103"/>
    </row>
    <row r="629" spans="2:2" x14ac:dyDescent="0.25">
      <c r="B629" s="103"/>
    </row>
    <row r="630" spans="2:2" x14ac:dyDescent="0.25">
      <c r="B630" s="103"/>
    </row>
    <row r="631" spans="2:2" x14ac:dyDescent="0.25">
      <c r="B631" s="103"/>
    </row>
    <row r="632" spans="2:2" x14ac:dyDescent="0.25">
      <c r="B632" s="103"/>
    </row>
    <row r="633" spans="2:2" x14ac:dyDescent="0.25">
      <c r="B633" s="103"/>
    </row>
    <row r="634" spans="2:2" x14ac:dyDescent="0.25">
      <c r="B634" s="103"/>
    </row>
    <row r="635" spans="2:2" x14ac:dyDescent="0.25">
      <c r="B635" s="103"/>
    </row>
    <row r="636" spans="2:2" x14ac:dyDescent="0.25">
      <c r="B636" s="103"/>
    </row>
    <row r="637" spans="2:2" x14ac:dyDescent="0.25">
      <c r="B637" s="103"/>
    </row>
    <row r="638" spans="2:2" x14ac:dyDescent="0.25">
      <c r="B638" s="103"/>
    </row>
    <row r="639" spans="2:2" x14ac:dyDescent="0.25">
      <c r="B639" s="103"/>
    </row>
    <row r="640" spans="2:2" x14ac:dyDescent="0.25">
      <c r="B640" s="103"/>
    </row>
    <row r="641" spans="2:2" x14ac:dyDescent="0.25">
      <c r="B641" s="103"/>
    </row>
    <row r="642" spans="2:2" x14ac:dyDescent="0.25">
      <c r="B642" s="103"/>
    </row>
    <row r="643" spans="2:2" x14ac:dyDescent="0.25">
      <c r="B643" s="103"/>
    </row>
    <row r="644" spans="2:2" x14ac:dyDescent="0.25">
      <c r="B644" s="103"/>
    </row>
    <row r="645" spans="2:2" x14ac:dyDescent="0.25">
      <c r="B645" s="103"/>
    </row>
    <row r="646" spans="2:2" x14ac:dyDescent="0.25">
      <c r="B646" s="103"/>
    </row>
    <row r="647" spans="2:2" x14ac:dyDescent="0.25">
      <c r="B647" s="103"/>
    </row>
    <row r="648" spans="2:2" x14ac:dyDescent="0.25">
      <c r="B648" s="103"/>
    </row>
    <row r="649" spans="2:2" x14ac:dyDescent="0.25">
      <c r="B649" s="103"/>
    </row>
    <row r="650" spans="2:2" x14ac:dyDescent="0.25">
      <c r="B650" s="103"/>
    </row>
    <row r="651" spans="2:2" x14ac:dyDescent="0.25">
      <c r="B651" s="103"/>
    </row>
    <row r="652" spans="2:2" x14ac:dyDescent="0.25">
      <c r="B652" s="103"/>
    </row>
    <row r="653" spans="2:2" x14ac:dyDescent="0.25">
      <c r="B653" s="103"/>
    </row>
    <row r="654" spans="2:2" x14ac:dyDescent="0.25">
      <c r="B654" s="103"/>
    </row>
    <row r="655" spans="2:2" x14ac:dyDescent="0.25">
      <c r="B655" s="103"/>
    </row>
    <row r="656" spans="2:2" x14ac:dyDescent="0.25">
      <c r="B656" s="103"/>
    </row>
    <row r="657" spans="2:2" x14ac:dyDescent="0.25">
      <c r="B657" s="103"/>
    </row>
    <row r="658" spans="2:2" x14ac:dyDescent="0.25">
      <c r="B658" s="103"/>
    </row>
    <row r="659" spans="2:2" x14ac:dyDescent="0.25">
      <c r="B659" s="103"/>
    </row>
    <row r="660" spans="2:2" x14ac:dyDescent="0.25">
      <c r="B660" s="103"/>
    </row>
    <row r="661" spans="2:2" x14ac:dyDescent="0.25">
      <c r="B661" s="103"/>
    </row>
    <row r="662" spans="2:2" x14ac:dyDescent="0.25">
      <c r="B662" s="103"/>
    </row>
    <row r="663" spans="2:2" x14ac:dyDescent="0.25">
      <c r="B663" s="103"/>
    </row>
    <row r="664" spans="2:2" x14ac:dyDescent="0.25">
      <c r="B664" s="103"/>
    </row>
    <row r="665" spans="2:2" x14ac:dyDescent="0.25">
      <c r="B665" s="103"/>
    </row>
    <row r="666" spans="2:2" x14ac:dyDescent="0.25">
      <c r="B666" s="103"/>
    </row>
    <row r="667" spans="2:2" x14ac:dyDescent="0.25">
      <c r="B667" s="103"/>
    </row>
    <row r="668" spans="2:2" x14ac:dyDescent="0.25">
      <c r="B668" s="103"/>
    </row>
    <row r="669" spans="2:2" x14ac:dyDescent="0.25">
      <c r="B669" s="103"/>
    </row>
    <row r="670" spans="2:2" x14ac:dyDescent="0.25">
      <c r="B670" s="103"/>
    </row>
    <row r="671" spans="2:2" x14ac:dyDescent="0.25">
      <c r="B671" s="103"/>
    </row>
    <row r="672" spans="2:2" x14ac:dyDescent="0.25">
      <c r="B672" s="103"/>
    </row>
    <row r="673" spans="2:2" x14ac:dyDescent="0.25">
      <c r="B673" s="103"/>
    </row>
    <row r="674" spans="2:2" x14ac:dyDescent="0.25">
      <c r="B674" s="103"/>
    </row>
    <row r="675" spans="2:2" x14ac:dyDescent="0.25">
      <c r="B675" s="103"/>
    </row>
    <row r="676" spans="2:2" x14ac:dyDescent="0.25">
      <c r="B676" s="103"/>
    </row>
    <row r="677" spans="2:2" x14ac:dyDescent="0.25">
      <c r="B677" s="103"/>
    </row>
    <row r="678" spans="2:2" x14ac:dyDescent="0.25">
      <c r="B678" s="103"/>
    </row>
    <row r="679" spans="2:2" x14ac:dyDescent="0.25">
      <c r="B679" s="103"/>
    </row>
    <row r="680" spans="2:2" x14ac:dyDescent="0.25">
      <c r="B680" s="103"/>
    </row>
    <row r="681" spans="2:2" x14ac:dyDescent="0.25">
      <c r="B681" s="103"/>
    </row>
    <row r="682" spans="2:2" x14ac:dyDescent="0.25">
      <c r="B682" s="103"/>
    </row>
    <row r="683" spans="2:2" x14ac:dyDescent="0.25">
      <c r="B683" s="103"/>
    </row>
    <row r="684" spans="2:2" x14ac:dyDescent="0.25">
      <c r="B684" s="103"/>
    </row>
    <row r="685" spans="2:2" x14ac:dyDescent="0.25">
      <c r="B685" s="103"/>
    </row>
    <row r="686" spans="2:2" x14ac:dyDescent="0.25">
      <c r="B686" s="103"/>
    </row>
    <row r="687" spans="2:2" x14ac:dyDescent="0.25">
      <c r="B687" s="103"/>
    </row>
    <row r="688" spans="2:2" x14ac:dyDescent="0.25">
      <c r="B688" s="103"/>
    </row>
    <row r="689" spans="2:2" x14ac:dyDescent="0.25">
      <c r="B689" s="103"/>
    </row>
    <row r="690" spans="2:2" x14ac:dyDescent="0.25">
      <c r="B690" s="103"/>
    </row>
    <row r="691" spans="2:2" x14ac:dyDescent="0.25">
      <c r="B691" s="103"/>
    </row>
    <row r="692" spans="2:2" x14ac:dyDescent="0.25">
      <c r="B692" s="103"/>
    </row>
    <row r="693" spans="2:2" x14ac:dyDescent="0.25">
      <c r="B693" s="103"/>
    </row>
    <row r="694" spans="2:2" x14ac:dyDescent="0.25">
      <c r="B694" s="103"/>
    </row>
    <row r="695" spans="2:2" x14ac:dyDescent="0.25">
      <c r="B695" s="103"/>
    </row>
    <row r="696" spans="2:2" x14ac:dyDescent="0.25">
      <c r="B696" s="103"/>
    </row>
    <row r="697" spans="2:2" x14ac:dyDescent="0.25">
      <c r="B697" s="103"/>
    </row>
    <row r="698" spans="2:2" x14ac:dyDescent="0.25">
      <c r="B698" s="103"/>
    </row>
    <row r="699" spans="2:2" x14ac:dyDescent="0.25">
      <c r="B699" s="103"/>
    </row>
    <row r="700" spans="2:2" x14ac:dyDescent="0.25">
      <c r="B700" s="103"/>
    </row>
    <row r="701" spans="2:2" x14ac:dyDescent="0.25">
      <c r="B701" s="103"/>
    </row>
    <row r="702" spans="2:2" x14ac:dyDescent="0.25">
      <c r="B702" s="103"/>
    </row>
    <row r="703" spans="2:2" x14ac:dyDescent="0.25">
      <c r="B703" s="103"/>
    </row>
    <row r="704" spans="2:2" x14ac:dyDescent="0.25">
      <c r="B704" s="103"/>
    </row>
    <row r="705" spans="2:2" x14ac:dyDescent="0.25">
      <c r="B705" s="103"/>
    </row>
    <row r="706" spans="2:2" x14ac:dyDescent="0.25">
      <c r="B706" s="103"/>
    </row>
    <row r="707" spans="2:2" x14ac:dyDescent="0.25">
      <c r="B707" s="103"/>
    </row>
    <row r="708" spans="2:2" x14ac:dyDescent="0.25">
      <c r="B708" s="103"/>
    </row>
    <row r="709" spans="2:2" x14ac:dyDescent="0.25">
      <c r="B709" s="103"/>
    </row>
    <row r="710" spans="2:2" x14ac:dyDescent="0.25">
      <c r="B710" s="103"/>
    </row>
    <row r="711" spans="2:2" x14ac:dyDescent="0.25">
      <c r="B711" s="103"/>
    </row>
    <row r="712" spans="2:2" x14ac:dyDescent="0.25">
      <c r="B712" s="103"/>
    </row>
    <row r="713" spans="2:2" x14ac:dyDescent="0.25">
      <c r="B713" s="103"/>
    </row>
    <row r="714" spans="2:2" x14ac:dyDescent="0.25">
      <c r="B714" s="103"/>
    </row>
    <row r="715" spans="2:2" x14ac:dyDescent="0.25">
      <c r="B715" s="103"/>
    </row>
    <row r="716" spans="2:2" x14ac:dyDescent="0.25">
      <c r="B716" s="103"/>
    </row>
    <row r="717" spans="2:2" x14ac:dyDescent="0.25">
      <c r="B717" s="103"/>
    </row>
    <row r="718" spans="2:2" x14ac:dyDescent="0.25">
      <c r="B718" s="103"/>
    </row>
    <row r="719" spans="2:2" x14ac:dyDescent="0.25">
      <c r="B719" s="103"/>
    </row>
    <row r="720" spans="2:2" x14ac:dyDescent="0.25">
      <c r="B720" s="103"/>
    </row>
    <row r="721" spans="2:2" x14ac:dyDescent="0.25">
      <c r="B721" s="103"/>
    </row>
    <row r="722" spans="2:2" x14ac:dyDescent="0.25">
      <c r="B722" s="103"/>
    </row>
    <row r="723" spans="2:2" x14ac:dyDescent="0.25">
      <c r="B723" s="103"/>
    </row>
    <row r="724" spans="2:2" x14ac:dyDescent="0.25">
      <c r="B724" s="103"/>
    </row>
    <row r="725" spans="2:2" x14ac:dyDescent="0.25">
      <c r="B725" s="103"/>
    </row>
    <row r="726" spans="2:2" x14ac:dyDescent="0.25">
      <c r="B726" s="103"/>
    </row>
    <row r="727" spans="2:2" x14ac:dyDescent="0.25">
      <c r="B727" s="103"/>
    </row>
    <row r="728" spans="2:2" x14ac:dyDescent="0.25">
      <c r="B728" s="103"/>
    </row>
    <row r="729" spans="2:2" x14ac:dyDescent="0.25">
      <c r="B729" s="103"/>
    </row>
    <row r="730" spans="2:2" x14ac:dyDescent="0.25">
      <c r="B730" s="103"/>
    </row>
    <row r="731" spans="2:2" x14ac:dyDescent="0.25">
      <c r="B731" s="103"/>
    </row>
    <row r="732" spans="2:2" x14ac:dyDescent="0.25">
      <c r="B732" s="103"/>
    </row>
    <row r="733" spans="2:2" x14ac:dyDescent="0.25">
      <c r="B733" s="103"/>
    </row>
    <row r="734" spans="2:2" x14ac:dyDescent="0.25">
      <c r="B734" s="103"/>
    </row>
    <row r="735" spans="2:2" x14ac:dyDescent="0.25">
      <c r="B735" s="103"/>
    </row>
    <row r="736" spans="2:2" x14ac:dyDescent="0.25">
      <c r="B736" s="103"/>
    </row>
    <row r="737" spans="2:2" x14ac:dyDescent="0.25">
      <c r="B737" s="103"/>
    </row>
    <row r="738" spans="2:2" x14ac:dyDescent="0.25">
      <c r="B738" s="103"/>
    </row>
    <row r="739" spans="2:2" x14ac:dyDescent="0.25">
      <c r="B739" s="103"/>
    </row>
    <row r="740" spans="2:2" x14ac:dyDescent="0.25">
      <c r="B740" s="103"/>
    </row>
    <row r="741" spans="2:2" x14ac:dyDescent="0.25">
      <c r="B741" s="103"/>
    </row>
    <row r="742" spans="2:2" x14ac:dyDescent="0.25">
      <c r="B742" s="103"/>
    </row>
    <row r="743" spans="2:2" x14ac:dyDescent="0.25">
      <c r="B743" s="103"/>
    </row>
    <row r="744" spans="2:2" x14ac:dyDescent="0.25">
      <c r="B744" s="103"/>
    </row>
    <row r="745" spans="2:2" x14ac:dyDescent="0.25">
      <c r="B745" s="103"/>
    </row>
    <row r="746" spans="2:2" x14ac:dyDescent="0.25">
      <c r="B746" s="103"/>
    </row>
    <row r="747" spans="2:2" x14ac:dyDescent="0.25">
      <c r="B747" s="103"/>
    </row>
    <row r="748" spans="2:2" x14ac:dyDescent="0.25">
      <c r="B748" s="103"/>
    </row>
    <row r="749" spans="2:2" x14ac:dyDescent="0.25">
      <c r="B749" s="103"/>
    </row>
    <row r="750" spans="2:2" x14ac:dyDescent="0.25">
      <c r="B750" s="103"/>
    </row>
    <row r="751" spans="2:2" x14ac:dyDescent="0.25">
      <c r="B751" s="103"/>
    </row>
    <row r="752" spans="2:2" x14ac:dyDescent="0.25">
      <c r="B752" s="103"/>
    </row>
    <row r="753" spans="2:2" x14ac:dyDescent="0.25">
      <c r="B753" s="103"/>
    </row>
    <row r="754" spans="2:2" x14ac:dyDescent="0.25">
      <c r="B754" s="103"/>
    </row>
    <row r="755" spans="2:2" x14ac:dyDescent="0.25">
      <c r="B755" s="103"/>
    </row>
    <row r="756" spans="2:2" x14ac:dyDescent="0.25">
      <c r="B756" s="103"/>
    </row>
    <row r="757" spans="2:2" x14ac:dyDescent="0.25">
      <c r="B757" s="103"/>
    </row>
    <row r="758" spans="2:2" x14ac:dyDescent="0.25">
      <c r="B758" s="103"/>
    </row>
    <row r="759" spans="2:2" x14ac:dyDescent="0.25">
      <c r="B759" s="103"/>
    </row>
  </sheetData>
  <mergeCells count="2">
    <mergeCell ref="C2:I2"/>
    <mergeCell ref="K2:Q2"/>
  </mergeCells>
  <phoneticPr fontId="2" type="noConversion"/>
  <dataValidations count="1">
    <dataValidation allowBlank="1" showErrorMessage="1" sqref="S129:T156 S4:T127"/>
  </dataValidation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159"/>
  <sheetViews>
    <sheetView showGridLines="0" zoomScale="80" zoomScaleNormal="80" workbookViewId="0">
      <selection activeCell="A28" sqref="A28"/>
    </sheetView>
  </sheetViews>
  <sheetFormatPr defaultColWidth="0" defaultRowHeight="13.2" zeroHeight="1" x14ac:dyDescent="0.25"/>
  <cols>
    <col min="1" max="1" width="19.88671875" style="59" customWidth="1"/>
    <col min="2" max="3" width="12.5546875" style="59" customWidth="1"/>
    <col min="4" max="6" width="11.5546875" style="93" customWidth="1"/>
    <col min="7" max="7" width="12.6640625" style="93" customWidth="1"/>
    <col min="8" max="9" width="13" style="93" customWidth="1"/>
    <col min="10" max="10" width="16.109375" style="94" customWidth="1"/>
    <col min="11" max="13" width="16.33203125" style="94" customWidth="1"/>
    <col min="14" max="14" width="17.5546875" style="51" bestFit="1" customWidth="1"/>
    <col min="15" max="15" width="17.5546875" style="51" customWidth="1"/>
    <col min="16" max="16" width="13.6640625" style="51" customWidth="1"/>
    <col min="17" max="17" width="17.5546875" style="93" bestFit="1" customWidth="1"/>
    <col min="18" max="18" width="1.6640625" style="93" customWidth="1"/>
    <col min="19" max="19" width="19.44140625" style="93" customWidth="1"/>
    <col min="20" max="20" width="15.33203125" style="93" customWidth="1"/>
    <col min="21" max="21" width="12.6640625" style="51" bestFit="1" customWidth="1"/>
    <col min="22" max="24" width="12.6640625" style="51" customWidth="1"/>
    <col min="25" max="25" width="16.109375" style="51" bestFit="1" customWidth="1"/>
    <col min="26" max="26" width="16.109375" style="51" customWidth="1"/>
    <col min="27" max="27" width="16.33203125" style="51" bestFit="1" customWidth="1"/>
    <col min="28" max="28" width="19" style="51" bestFit="1" customWidth="1"/>
    <col min="29" max="30" width="19" style="51" customWidth="1"/>
    <col min="31" max="31" width="17.109375" style="51" bestFit="1" customWidth="1"/>
    <col min="32" max="32" width="15.88671875" style="51" customWidth="1"/>
    <col min="33" max="33" width="15.33203125" style="51" bestFit="1" customWidth="1"/>
    <col min="34" max="34" width="1.6640625" style="51" customWidth="1"/>
    <col min="35" max="35" width="21" style="51" customWidth="1"/>
    <col min="36" max="36" width="3.44140625" style="51" customWidth="1"/>
    <col min="37" max="39" width="0" style="51" hidden="1" customWidth="1"/>
    <col min="40" max="16384" width="9.109375" style="51" hidden="1"/>
  </cols>
  <sheetData>
    <row r="1" spans="1:37" s="53" customFormat="1" ht="13.8" thickBot="1" x14ac:dyDescent="0.3">
      <c r="B1" s="289" t="str">
        <f>'1. Inputs'!D11</f>
        <v>PT_xxxxxx -SU Total</v>
      </c>
      <c r="C1" s="290"/>
      <c r="H1" s="54"/>
      <c r="I1" s="54"/>
      <c r="J1" s="54"/>
      <c r="K1" s="55"/>
      <c r="L1" s="55"/>
      <c r="M1" s="55"/>
      <c r="Q1" s="54"/>
      <c r="R1" s="54"/>
      <c r="S1" s="294" t="str">
        <f>'1. Inputs'!D12</f>
        <v>PT_xxxxxx -GU Total</v>
      </c>
      <c r="T1" s="295"/>
      <c r="U1" s="157"/>
      <c r="V1" s="157"/>
      <c r="W1" s="157"/>
      <c r="X1" s="2"/>
      <c r="AH1" s="51"/>
    </row>
    <row r="2" spans="1:37" s="58" customFormat="1" ht="13.8" thickBot="1" x14ac:dyDescent="0.3">
      <c r="A2" s="56"/>
      <c r="B2" s="286" t="s">
        <v>16</v>
      </c>
      <c r="C2" s="287"/>
      <c r="D2" s="287"/>
      <c r="E2" s="287"/>
      <c r="F2" s="287"/>
      <c r="G2" s="287"/>
      <c r="H2" s="287"/>
      <c r="I2" s="287"/>
      <c r="J2" s="287"/>
      <c r="K2" s="287"/>
      <c r="L2" s="287"/>
      <c r="M2" s="287"/>
      <c r="N2" s="287"/>
      <c r="O2" s="287"/>
      <c r="P2" s="287"/>
      <c r="Q2" s="288"/>
      <c r="R2" s="54"/>
      <c r="S2" s="291" t="s">
        <v>17</v>
      </c>
      <c r="T2" s="292"/>
      <c r="U2" s="292"/>
      <c r="V2" s="292"/>
      <c r="W2" s="292"/>
      <c r="X2" s="292"/>
      <c r="Y2" s="292"/>
      <c r="Z2" s="292"/>
      <c r="AA2" s="292"/>
      <c r="AB2" s="292"/>
      <c r="AC2" s="292"/>
      <c r="AD2" s="292"/>
      <c r="AE2" s="292"/>
      <c r="AF2" s="292"/>
      <c r="AG2" s="293"/>
      <c r="AH2" s="51"/>
      <c r="AI2" s="57" t="s">
        <v>7</v>
      </c>
    </row>
    <row r="3" spans="1:37" ht="93" thickBot="1" x14ac:dyDescent="0.3">
      <c r="B3" s="46" t="s">
        <v>79</v>
      </c>
      <c r="C3" s="113" t="s">
        <v>88</v>
      </c>
      <c r="D3" s="113" t="s">
        <v>63</v>
      </c>
      <c r="E3" s="113" t="s">
        <v>96</v>
      </c>
      <c r="F3" s="113" t="s">
        <v>118</v>
      </c>
      <c r="G3" s="113" t="s">
        <v>95</v>
      </c>
      <c r="H3" s="113" t="s">
        <v>100</v>
      </c>
      <c r="I3" s="113" t="s">
        <v>98</v>
      </c>
      <c r="J3" s="113" t="s">
        <v>97</v>
      </c>
      <c r="K3" s="113" t="s">
        <v>99</v>
      </c>
      <c r="L3" s="113" t="s">
        <v>119</v>
      </c>
      <c r="M3" s="113" t="s">
        <v>120</v>
      </c>
      <c r="N3" s="113" t="s">
        <v>121</v>
      </c>
      <c r="O3" s="113" t="s">
        <v>101</v>
      </c>
      <c r="P3" s="113" t="s">
        <v>32</v>
      </c>
      <c r="Q3" s="47" t="s">
        <v>18</v>
      </c>
      <c r="R3" s="54"/>
      <c r="S3" s="48" t="s">
        <v>114</v>
      </c>
      <c r="T3" s="161" t="s">
        <v>94</v>
      </c>
      <c r="U3" s="49" t="s">
        <v>96</v>
      </c>
      <c r="V3" s="49" t="s">
        <v>130</v>
      </c>
      <c r="W3" s="49" t="s">
        <v>127</v>
      </c>
      <c r="X3" s="49" t="s">
        <v>102</v>
      </c>
      <c r="Y3" s="49" t="s">
        <v>129</v>
      </c>
      <c r="Z3" s="49" t="s">
        <v>128</v>
      </c>
      <c r="AA3" s="49" t="s">
        <v>103</v>
      </c>
      <c r="AB3" s="49" t="s">
        <v>132</v>
      </c>
      <c r="AC3" s="49" t="s">
        <v>135</v>
      </c>
      <c r="AD3" s="49" t="s">
        <v>131</v>
      </c>
      <c r="AE3" s="49" t="s">
        <v>104</v>
      </c>
      <c r="AF3" s="49" t="s">
        <v>71</v>
      </c>
      <c r="AG3" s="50" t="s">
        <v>70</v>
      </c>
      <c r="AI3" s="60" t="s">
        <v>112</v>
      </c>
    </row>
    <row r="4" spans="1:37" x14ac:dyDescent="0.25">
      <c r="A4" s="114" t="s">
        <v>3</v>
      </c>
      <c r="B4" s="61" t="s">
        <v>58</v>
      </c>
      <c r="C4" s="62" t="s">
        <v>58</v>
      </c>
      <c r="D4" s="62" t="s">
        <v>58</v>
      </c>
      <c r="E4" s="62" t="s">
        <v>62</v>
      </c>
      <c r="F4" s="62" t="s">
        <v>62</v>
      </c>
      <c r="G4" s="62" t="s">
        <v>62</v>
      </c>
      <c r="H4" s="62" t="s">
        <v>62</v>
      </c>
      <c r="I4" s="62" t="s">
        <v>22</v>
      </c>
      <c r="J4" s="62" t="s">
        <v>22</v>
      </c>
      <c r="K4" s="62" t="s">
        <v>22</v>
      </c>
      <c r="L4" s="62" t="s">
        <v>64</v>
      </c>
      <c r="M4" s="62" t="s">
        <v>65</v>
      </c>
      <c r="N4" s="62" t="s">
        <v>66</v>
      </c>
      <c r="O4" s="62" t="s">
        <v>67</v>
      </c>
      <c r="P4" s="62" t="s">
        <v>68</v>
      </c>
      <c r="Q4" s="63" t="s">
        <v>123</v>
      </c>
      <c r="R4" s="54"/>
      <c r="S4" s="61" t="s">
        <v>58</v>
      </c>
      <c r="T4" s="162" t="s">
        <v>58</v>
      </c>
      <c r="U4" s="62" t="s">
        <v>62</v>
      </c>
      <c r="V4" s="62" t="s">
        <v>62</v>
      </c>
      <c r="W4" s="62" t="s">
        <v>62</v>
      </c>
      <c r="X4" s="62" t="s">
        <v>62</v>
      </c>
      <c r="Y4" s="62" t="s">
        <v>22</v>
      </c>
      <c r="Z4" s="62" t="s">
        <v>22</v>
      </c>
      <c r="AA4" s="62" t="s">
        <v>22</v>
      </c>
      <c r="AB4" s="62" t="s">
        <v>67</v>
      </c>
      <c r="AC4" s="62" t="s">
        <v>68</v>
      </c>
      <c r="AD4" s="62" t="s">
        <v>69</v>
      </c>
      <c r="AE4" s="62" t="s">
        <v>122</v>
      </c>
      <c r="AF4" s="62" t="s">
        <v>133</v>
      </c>
      <c r="AG4" s="63" t="s">
        <v>134</v>
      </c>
      <c r="AI4" s="64" t="s">
        <v>8</v>
      </c>
    </row>
    <row r="5" spans="1:37" s="160" customFormat="1" x14ac:dyDescent="0.25">
      <c r="A5" s="164" t="s">
        <v>116</v>
      </c>
      <c r="B5" s="165"/>
      <c r="C5" s="166"/>
      <c r="D5" s="166"/>
      <c r="E5" s="182">
        <f>'2. Exposure Periods'!C4</f>
        <v>0</v>
      </c>
      <c r="F5" s="182">
        <f>'2. Exposure Periods'!D4</f>
        <v>1</v>
      </c>
      <c r="G5" s="182">
        <f>'2. Exposure Periods'!$E4</f>
        <v>8</v>
      </c>
      <c r="H5" s="182">
        <f>'2. Exposure Periods'!$I4</f>
        <v>8</v>
      </c>
      <c r="I5" s="182"/>
      <c r="J5" s="167">
        <f ca="1">SUM(OFFSET(D7,-1-'2. Exposure Periods'!S4,0,G7))</f>
        <v>0</v>
      </c>
      <c r="K5" s="167">
        <f ca="1">SUM(OFFSET(D7,-'2. Exposure Periods'!T4,0,H7))</f>
        <v>0</v>
      </c>
      <c r="L5" s="168"/>
      <c r="M5" s="168"/>
      <c r="N5" s="168">
        <f ca="1">$J7*'1. Inputs'!$D$44</f>
        <v>0</v>
      </c>
      <c r="O5" s="169">
        <f ca="1">('1. Inputs'!$D$49*$H7)*($K5/('1. Inputs'!$D$53*H7))</f>
        <v>0</v>
      </c>
      <c r="P5" s="168">
        <f>'1. Inputs'!$D$17</f>
        <v>0</v>
      </c>
      <c r="Q5" s="170">
        <f ca="1">(N5+O5+P5)</f>
        <v>0</v>
      </c>
      <c r="R5" s="54"/>
      <c r="S5" s="165"/>
      <c r="T5" s="171">
        <f>'1. Inputs'!N11</f>
        <v>0</v>
      </c>
      <c r="U5" s="172">
        <v>0</v>
      </c>
      <c r="V5" s="172">
        <v>0</v>
      </c>
      <c r="W5" s="172">
        <f>'2. Exposure Periods'!M4</f>
        <v>8</v>
      </c>
      <c r="X5" s="172">
        <f>'2. Exposure Periods'!$I4</f>
        <v>8</v>
      </c>
      <c r="Y5" s="167"/>
      <c r="Z5" s="167">
        <f ca="1">SUM(OFFSET(T7,-1-'2. Exposure Periods'!S4,0,W7))</f>
        <v>0</v>
      </c>
      <c r="AA5" s="167">
        <f ca="1">SUM(OFFSET(T7,-'2. Exposure Periods'!T4,0,X7))</f>
        <v>0</v>
      </c>
      <c r="AB5" s="169"/>
      <c r="AC5" s="169"/>
      <c r="AD5" s="169">
        <f ca="1">Z5*'1. Inputs'!$D$40</f>
        <v>0</v>
      </c>
      <c r="AE5" s="168">
        <f>-X5*('1. Inputs'!$D$16/365)*'1. Inputs'!$D$15</f>
        <v>0</v>
      </c>
      <c r="AF5" s="168">
        <f>'1. Inputs'!$D$18</f>
        <v>0</v>
      </c>
      <c r="AG5" s="170">
        <f ca="1">AB5+AF5+AE5+AD5-AC5</f>
        <v>0</v>
      </c>
      <c r="AH5" s="51"/>
      <c r="AI5" s="177">
        <f ca="1">AG5+Q5</f>
        <v>0</v>
      </c>
      <c r="AJ5" s="51"/>
    </row>
    <row r="6" spans="1:37" ht="7.5" customHeight="1" x14ac:dyDescent="0.25">
      <c r="A6" s="173"/>
      <c r="B6" s="174"/>
      <c r="C6" s="175"/>
      <c r="D6" s="175"/>
      <c r="E6" s="175"/>
      <c r="F6" s="175"/>
      <c r="G6" s="175"/>
      <c r="H6" s="175"/>
      <c r="I6" s="175"/>
      <c r="J6" s="175"/>
      <c r="K6" s="175"/>
      <c r="L6" s="175"/>
      <c r="M6" s="175"/>
      <c r="N6" s="175"/>
      <c r="O6" s="175"/>
      <c r="P6" s="175"/>
      <c r="Q6" s="176"/>
      <c r="R6" s="54"/>
      <c r="S6" s="61"/>
      <c r="T6" s="162"/>
      <c r="U6" s="62"/>
      <c r="V6" s="62"/>
      <c r="W6" s="62"/>
      <c r="X6" s="62"/>
      <c r="Y6" s="62"/>
      <c r="Z6" s="62"/>
      <c r="AA6" s="62"/>
      <c r="AB6" s="62"/>
      <c r="AC6" s="62"/>
      <c r="AD6" s="62"/>
      <c r="AE6" s="62"/>
      <c r="AF6" s="62"/>
      <c r="AG6" s="63"/>
      <c r="AI6" s="64"/>
    </row>
    <row r="7" spans="1:37" x14ac:dyDescent="0.25">
      <c r="A7" s="65">
        <f>'1. Inputs'!D57</f>
        <v>43374</v>
      </c>
      <c r="B7" s="154">
        <f>'1. Inputs'!J11</f>
        <v>0</v>
      </c>
      <c r="C7" s="117">
        <f>'1. Inputs'!K11</f>
        <v>0</v>
      </c>
      <c r="D7" s="117">
        <f t="shared" ref="D7:D71" si="0">B7+C7</f>
        <v>0</v>
      </c>
      <c r="E7" s="66">
        <f>'2. Exposure Periods'!C4</f>
        <v>0</v>
      </c>
      <c r="F7" s="66">
        <f>'2. Exposure Periods'!D4</f>
        <v>1</v>
      </c>
      <c r="G7" s="66">
        <f>'2. Exposure Periods'!$E4</f>
        <v>8</v>
      </c>
      <c r="H7" s="66">
        <f>'2. Exposure Periods'!$I4</f>
        <v>8</v>
      </c>
      <c r="I7" s="66">
        <f>0</f>
        <v>0</v>
      </c>
      <c r="J7" s="67">
        <f ca="1">SUM(OFFSET(D7,-1-'2. Exposure Periods'!S4,0,G7))</f>
        <v>0</v>
      </c>
      <c r="K7" s="67">
        <f ca="1">SUM(OFFSET(D7,-'2. Exposure Periods'!T4,0,H7))</f>
        <v>0</v>
      </c>
      <c r="L7" s="68">
        <f>$I7*'1. Inputs'!$D$44</f>
        <v>0</v>
      </c>
      <c r="M7" s="68">
        <f>$B7*'1. Inputs'!$D$40</f>
        <v>0</v>
      </c>
      <c r="N7" s="68">
        <f ca="1">$J7*'1. Inputs'!$D$44</f>
        <v>0</v>
      </c>
      <c r="O7" s="109">
        <f ca="1">('1. Inputs'!$D$49*$H7)*($K7/('1. Inputs'!$D$53*H7))</f>
        <v>0</v>
      </c>
      <c r="P7" s="68">
        <f>'1. Inputs'!$D$17</f>
        <v>0</v>
      </c>
      <c r="Q7" s="69">
        <f ca="1">(N7+O7+P7-M7+L7)</f>
        <v>0</v>
      </c>
      <c r="R7" s="54"/>
      <c r="S7" s="156">
        <f>'1. Inputs'!M11</f>
        <v>0</v>
      </c>
      <c r="T7" s="163">
        <f>'1. Inputs'!N11</f>
        <v>0</v>
      </c>
      <c r="U7" s="66">
        <f>'2. Exposure Periods'!K4</f>
        <v>0</v>
      </c>
      <c r="V7" s="66">
        <f>'2. Exposure Periods'!L4</f>
        <v>1</v>
      </c>
      <c r="W7" s="66">
        <f>'2. Exposure Periods'!M4</f>
        <v>8</v>
      </c>
      <c r="X7" s="66">
        <f>'2. Exposure Periods'!$I4</f>
        <v>8</v>
      </c>
      <c r="Y7" s="67">
        <v>0</v>
      </c>
      <c r="Z7" s="67">
        <f ca="1">SUM(OFFSET(T7,-1-'2. Exposure Periods'!S4,0,W7))</f>
        <v>0</v>
      </c>
      <c r="AA7" s="67">
        <f ca="1">SUM(OFFSET(T7,-'2. Exposure Periods'!T4,0,X7))</f>
        <v>0</v>
      </c>
      <c r="AB7" s="109">
        <f>Y7*'1. Inputs'!$D$40</f>
        <v>0</v>
      </c>
      <c r="AC7" s="109">
        <f xml:space="preserve"> S7*'1. Inputs'!$D$40</f>
        <v>0</v>
      </c>
      <c r="AD7" s="109">
        <f ca="1">Z7*'1. Inputs'!$D$40</f>
        <v>0</v>
      </c>
      <c r="AE7" s="68">
        <f>-X7*('1. Inputs'!$D$16/365)*'1. Inputs'!$D$15</f>
        <v>0</v>
      </c>
      <c r="AF7" s="68">
        <f>'1. Inputs'!$D$18</f>
        <v>0</v>
      </c>
      <c r="AG7" s="110">
        <f ca="1">AB7+AF7+AE7+AD7-AC7</f>
        <v>0</v>
      </c>
      <c r="AI7" s="70">
        <f t="shared" ref="AI7:AI38" ca="1" si="1">AG7+Q7</f>
        <v>0</v>
      </c>
      <c r="AJ7" s="71"/>
      <c r="AK7" s="71"/>
    </row>
    <row r="8" spans="1:37" x14ac:dyDescent="0.25">
      <c r="A8" s="65">
        <f>A7+1</f>
        <v>43375</v>
      </c>
      <c r="B8" s="154">
        <f>'1. Inputs'!J12</f>
        <v>0</v>
      </c>
      <c r="C8" s="117">
        <f>'1. Inputs'!K12</f>
        <v>0</v>
      </c>
      <c r="D8" s="117">
        <f t="shared" si="0"/>
        <v>0</v>
      </c>
      <c r="E8" s="66">
        <f>'2. Exposure Periods'!C5</f>
        <v>0</v>
      </c>
      <c r="F8" s="66">
        <f>'2. Exposure Periods'!D5</f>
        <v>1</v>
      </c>
      <c r="G8" s="66">
        <f>'2. Exposure Periods'!$E5</f>
        <v>9</v>
      </c>
      <c r="H8" s="66">
        <f>'2. Exposure Periods'!$I5</f>
        <v>9</v>
      </c>
      <c r="I8" s="66">
        <f>0</f>
        <v>0</v>
      </c>
      <c r="J8" s="67">
        <f ca="1">SUM(OFFSET(D8,-1-'2. Exposure Periods'!S5,0,G8))</f>
        <v>0</v>
      </c>
      <c r="K8" s="67">
        <f ca="1">SUM(OFFSET(D8,-'2. Exposure Periods'!T5,0,H8))</f>
        <v>0</v>
      </c>
      <c r="L8" s="68">
        <f>$I8*'1. Inputs'!$D$44</f>
        <v>0</v>
      </c>
      <c r="M8" s="68">
        <f>$B8*'1. Inputs'!$D$40</f>
        <v>0</v>
      </c>
      <c r="N8" s="68">
        <f ca="1">$J8*'1. Inputs'!$D$44</f>
        <v>0</v>
      </c>
      <c r="O8" s="109">
        <f ca="1">('1. Inputs'!$D$49*$H8)*($K8/('1. Inputs'!$D$53*H8))</f>
        <v>0</v>
      </c>
      <c r="P8" s="68">
        <f>'1. Inputs'!$D$17</f>
        <v>0</v>
      </c>
      <c r="Q8" s="69">
        <f t="shared" ref="Q8:Q71" ca="1" si="2">(N8+O8+P8-M8+L8)</f>
        <v>0</v>
      </c>
      <c r="R8" s="54"/>
      <c r="S8" s="156">
        <f>'1. Inputs'!M12</f>
        <v>0</v>
      </c>
      <c r="T8" s="163">
        <f>'1. Inputs'!N12</f>
        <v>0</v>
      </c>
      <c r="U8" s="66">
        <f>'2. Exposure Periods'!K5</f>
        <v>0</v>
      </c>
      <c r="V8" s="66">
        <f>'2. Exposure Periods'!L5</f>
        <v>2</v>
      </c>
      <c r="W8" s="66">
        <f>'2. Exposure Periods'!M5</f>
        <v>9</v>
      </c>
      <c r="X8" s="66">
        <f>'2. Exposure Periods'!$I5</f>
        <v>9</v>
      </c>
      <c r="Y8" s="67">
        <v>0</v>
      </c>
      <c r="Z8" s="67">
        <f ca="1">SUM(OFFSET(T8,-1-'2. Exposure Periods'!S5,0,W8))</f>
        <v>0</v>
      </c>
      <c r="AA8" s="67">
        <f ca="1">SUM(OFFSET(T8,-'2. Exposure Periods'!T5,0,X8))</f>
        <v>0</v>
      </c>
      <c r="AB8" s="109">
        <f>Y8*'1. Inputs'!$D$40</f>
        <v>0</v>
      </c>
      <c r="AC8" s="109">
        <f>SUM(S7:S8)*'1. Inputs'!$D$40</f>
        <v>0</v>
      </c>
      <c r="AD8" s="109">
        <f ca="1">Z8*'1. Inputs'!$D$40</f>
        <v>0</v>
      </c>
      <c r="AE8" s="68">
        <f>-X8*('1. Inputs'!$D$16/365)*'1. Inputs'!$D$15</f>
        <v>0</v>
      </c>
      <c r="AF8" s="68">
        <f>'1. Inputs'!$D$18</f>
        <v>0</v>
      </c>
      <c r="AG8" s="110">
        <f t="shared" ref="AG8:AG71" ca="1" si="3">AB8+AF8+AE8+AD8-AC8</f>
        <v>0</v>
      </c>
      <c r="AI8" s="70">
        <f t="shared" ca="1" si="1"/>
        <v>0</v>
      </c>
    </row>
    <row r="9" spans="1:37" x14ac:dyDescent="0.25">
      <c r="A9" s="65">
        <f t="shared" ref="A9:A72" si="4">A8+1</f>
        <v>43376</v>
      </c>
      <c r="B9" s="154">
        <f>'1. Inputs'!J13</f>
        <v>0</v>
      </c>
      <c r="C9" s="117">
        <f>'1. Inputs'!K13</f>
        <v>0</v>
      </c>
      <c r="D9" s="117">
        <f t="shared" si="0"/>
        <v>0</v>
      </c>
      <c r="E9" s="66">
        <f>'2. Exposure Periods'!C6</f>
        <v>1</v>
      </c>
      <c r="F9" s="66">
        <f>'2. Exposure Periods'!D6</f>
        <v>1</v>
      </c>
      <c r="G9" s="66">
        <f>'2. Exposure Periods'!$E6</f>
        <v>9</v>
      </c>
      <c r="H9" s="66">
        <f>'2. Exposure Periods'!$I6</f>
        <v>10</v>
      </c>
      <c r="I9" s="67">
        <f ca="1">SUM(OFFSET(C9,-E9-1-'2. Exposure Periods'!S6,0,E9))</f>
        <v>0</v>
      </c>
      <c r="J9" s="67">
        <f ca="1">SUM(OFFSET(D9,-1-'2. Exposure Periods'!S6,0,G9))</f>
        <v>0</v>
      </c>
      <c r="K9" s="67">
        <f ca="1">SUM(OFFSET(D9,-'2. Exposure Periods'!T6,0,H9))</f>
        <v>0</v>
      </c>
      <c r="L9" s="68">
        <f ca="1">$I9*'1. Inputs'!$D$44</f>
        <v>0</v>
      </c>
      <c r="M9" s="68">
        <f>$B9*'1. Inputs'!$D$40</f>
        <v>0</v>
      </c>
      <c r="N9" s="68">
        <f ca="1">$J9*'1. Inputs'!$D$44</f>
        <v>0</v>
      </c>
      <c r="O9" s="109">
        <f ca="1">('1. Inputs'!$D$49*$H9)*($K9/('1. Inputs'!$D$53*H9))</f>
        <v>0</v>
      </c>
      <c r="P9" s="68">
        <f>'1. Inputs'!$D$17</f>
        <v>0</v>
      </c>
      <c r="Q9" s="69">
        <f t="shared" ca="1" si="2"/>
        <v>0</v>
      </c>
      <c r="R9" s="54"/>
      <c r="S9" s="156">
        <f>'1. Inputs'!M13</f>
        <v>0</v>
      </c>
      <c r="T9" s="163">
        <f>'1. Inputs'!N13</f>
        <v>0</v>
      </c>
      <c r="U9" s="66">
        <f>'2. Exposure Periods'!K6</f>
        <v>1</v>
      </c>
      <c r="V9" s="66">
        <f>'2. Exposure Periods'!L6</f>
        <v>2</v>
      </c>
      <c r="W9" s="66">
        <f>'2. Exposure Periods'!M6</f>
        <v>9</v>
      </c>
      <c r="X9" s="66">
        <f>'2. Exposure Periods'!$I6</f>
        <v>10</v>
      </c>
      <c r="Y9" s="67">
        <f ca="1">SUM(OFFSET(T9,-U9-1-'2. Exposure Periods'!S6,0,U9))</f>
        <v>0</v>
      </c>
      <c r="Z9" s="67">
        <f ca="1">SUM(OFFSET(T9,-1-'2. Exposure Periods'!S6,0,W9))</f>
        <v>0</v>
      </c>
      <c r="AA9" s="67">
        <f ca="1">SUM(OFFSET(T9,-'2. Exposure Periods'!T6,0,X9))</f>
        <v>0</v>
      </c>
      <c r="AB9" s="109">
        <f ca="1">Y9*'1. Inputs'!$D$40</f>
        <v>0</v>
      </c>
      <c r="AC9" s="109">
        <f>SUM(S8:S9)*'1. Inputs'!$D$40</f>
        <v>0</v>
      </c>
      <c r="AD9" s="109">
        <f ca="1">Z9*'1. Inputs'!$D$40</f>
        <v>0</v>
      </c>
      <c r="AE9" s="68">
        <f>-X9*('1. Inputs'!$D$16/365)*'1. Inputs'!$D$15</f>
        <v>0</v>
      </c>
      <c r="AF9" s="68">
        <f>'1. Inputs'!$D$18</f>
        <v>0</v>
      </c>
      <c r="AG9" s="110">
        <f t="shared" ca="1" si="3"/>
        <v>0</v>
      </c>
      <c r="AI9" s="70">
        <f t="shared" ca="1" si="1"/>
        <v>0</v>
      </c>
    </row>
    <row r="10" spans="1:37" x14ac:dyDescent="0.25">
      <c r="A10" s="65">
        <f t="shared" si="4"/>
        <v>43377</v>
      </c>
      <c r="B10" s="154">
        <f>'1. Inputs'!J14</f>
        <v>0</v>
      </c>
      <c r="C10" s="117">
        <f>'1. Inputs'!K14</f>
        <v>0</v>
      </c>
      <c r="D10" s="117">
        <f t="shared" si="0"/>
        <v>0</v>
      </c>
      <c r="E10" s="66">
        <f>'2. Exposure Periods'!C7</f>
        <v>2</v>
      </c>
      <c r="F10" s="66">
        <f>'2. Exposure Periods'!D7</f>
        <v>1</v>
      </c>
      <c r="G10" s="66">
        <f>'2. Exposure Periods'!$E7</f>
        <v>9</v>
      </c>
      <c r="H10" s="66">
        <f>'2. Exposure Periods'!$I7</f>
        <v>11</v>
      </c>
      <c r="I10" s="67">
        <f ca="1">SUM(OFFSET(C10,-E10-1-'2. Exposure Periods'!S7,0,E10))</f>
        <v>0</v>
      </c>
      <c r="J10" s="67">
        <f ca="1">SUM(OFFSET(D10,-1-'2. Exposure Periods'!S7,0,G10))</f>
        <v>0</v>
      </c>
      <c r="K10" s="67">
        <f ca="1">SUM(OFFSET(D10,-'2. Exposure Periods'!T7,0,H10))</f>
        <v>0</v>
      </c>
      <c r="L10" s="68">
        <f ca="1">$I10*'1. Inputs'!$D$44</f>
        <v>0</v>
      </c>
      <c r="M10" s="68">
        <f>$B10*'1. Inputs'!$D$40</f>
        <v>0</v>
      </c>
      <c r="N10" s="68">
        <f ca="1">$J10*'1. Inputs'!$D$44</f>
        <v>0</v>
      </c>
      <c r="O10" s="109">
        <f ca="1">('1. Inputs'!$D$49*$H10)*($K10/('1. Inputs'!$D$53*H10))</f>
        <v>0</v>
      </c>
      <c r="P10" s="68">
        <f>'1. Inputs'!$D$17</f>
        <v>0</v>
      </c>
      <c r="Q10" s="69">
        <f t="shared" ca="1" si="2"/>
        <v>0</v>
      </c>
      <c r="R10" s="54"/>
      <c r="S10" s="156">
        <f>'1. Inputs'!M14</f>
        <v>0</v>
      </c>
      <c r="T10" s="163">
        <f>'1. Inputs'!N14</f>
        <v>0</v>
      </c>
      <c r="U10" s="66">
        <f>'2. Exposure Periods'!K7</f>
        <v>2</v>
      </c>
      <c r="V10" s="66">
        <f>'2. Exposure Periods'!L7</f>
        <v>2</v>
      </c>
      <c r="W10" s="66">
        <f>'2. Exposure Periods'!M7</f>
        <v>9</v>
      </c>
      <c r="X10" s="66">
        <f>'2. Exposure Periods'!$I7</f>
        <v>11</v>
      </c>
      <c r="Y10" s="67">
        <f ca="1">SUM(OFFSET(T10,-U10-1-'2. Exposure Periods'!S7,0,U10))</f>
        <v>0</v>
      </c>
      <c r="Z10" s="67">
        <f ca="1">SUM(OFFSET(T10,-1-'2. Exposure Periods'!S7,0,W10))</f>
        <v>0</v>
      </c>
      <c r="AA10" s="67">
        <f ca="1">SUM(OFFSET(T10,-'2. Exposure Periods'!T7,0,X10))</f>
        <v>0</v>
      </c>
      <c r="AB10" s="109">
        <f ca="1">Y10*'1. Inputs'!$D$40</f>
        <v>0</v>
      </c>
      <c r="AC10" s="109">
        <f>SUM(S9:S10)*'1. Inputs'!$D$40</f>
        <v>0</v>
      </c>
      <c r="AD10" s="109">
        <f ca="1">Z10*'1. Inputs'!$D$40</f>
        <v>0</v>
      </c>
      <c r="AE10" s="68">
        <f>-X10*('1. Inputs'!$D$16/365)*'1. Inputs'!$D$15</f>
        <v>0</v>
      </c>
      <c r="AF10" s="68">
        <f>'1. Inputs'!$D$18</f>
        <v>0</v>
      </c>
      <c r="AG10" s="110">
        <f t="shared" ca="1" si="3"/>
        <v>0</v>
      </c>
      <c r="AI10" s="70">
        <f t="shared" ca="1" si="1"/>
        <v>0</v>
      </c>
    </row>
    <row r="11" spans="1:37" x14ac:dyDescent="0.25">
      <c r="A11" s="65">
        <f t="shared" si="4"/>
        <v>43378</v>
      </c>
      <c r="B11" s="154">
        <f>'1. Inputs'!J15</f>
        <v>0</v>
      </c>
      <c r="C11" s="117">
        <f>'1. Inputs'!K15</f>
        <v>0</v>
      </c>
      <c r="D11" s="117">
        <f t="shared" si="0"/>
        <v>0</v>
      </c>
      <c r="E11" s="66">
        <f>'2. Exposure Periods'!C8</f>
        <v>3</v>
      </c>
      <c r="F11" s="66">
        <f>'2. Exposure Periods'!D8</f>
        <v>1</v>
      </c>
      <c r="G11" s="66">
        <f>'2. Exposure Periods'!$E8</f>
        <v>9</v>
      </c>
      <c r="H11" s="66">
        <f>'2. Exposure Periods'!$I8</f>
        <v>12</v>
      </c>
      <c r="I11" s="67">
        <f ca="1">SUM(OFFSET(C11,-E11-1-'2. Exposure Periods'!S8,0,E11))</f>
        <v>0</v>
      </c>
      <c r="J11" s="67">
        <f ca="1">SUM(OFFSET(D11,-1-'2. Exposure Periods'!S8,0,G11))</f>
        <v>0</v>
      </c>
      <c r="K11" s="67">
        <f ca="1">SUM(OFFSET(D11,-'2. Exposure Periods'!T8,0,H11))</f>
        <v>0</v>
      </c>
      <c r="L11" s="68">
        <f ca="1">$I11*'1. Inputs'!$D$44</f>
        <v>0</v>
      </c>
      <c r="M11" s="68">
        <f>$B11*'1. Inputs'!$D$40</f>
        <v>0</v>
      </c>
      <c r="N11" s="68">
        <f ca="1">$J11*'1. Inputs'!$D$44</f>
        <v>0</v>
      </c>
      <c r="O11" s="109">
        <f ca="1">('1. Inputs'!$D$49*$H11)*($K11/('1. Inputs'!$D$53*H11))</f>
        <v>0</v>
      </c>
      <c r="P11" s="68">
        <f>'1. Inputs'!$D$17</f>
        <v>0</v>
      </c>
      <c r="Q11" s="69">
        <f t="shared" ca="1" si="2"/>
        <v>0</v>
      </c>
      <c r="R11" s="54"/>
      <c r="S11" s="156">
        <f>'1. Inputs'!M15</f>
        <v>0</v>
      </c>
      <c r="T11" s="163">
        <f>'1. Inputs'!N15</f>
        <v>0</v>
      </c>
      <c r="U11" s="66">
        <f>'2. Exposure Periods'!K8</f>
        <v>3</v>
      </c>
      <c r="V11" s="66">
        <f>'2. Exposure Periods'!L8</f>
        <v>2</v>
      </c>
      <c r="W11" s="66">
        <f>'2. Exposure Periods'!M8</f>
        <v>9</v>
      </c>
      <c r="X11" s="66">
        <f>'2. Exposure Periods'!$I8</f>
        <v>12</v>
      </c>
      <c r="Y11" s="67">
        <f ca="1">SUM(OFFSET(T11,-U11-1-'2. Exposure Periods'!S8,0,U11))</f>
        <v>0</v>
      </c>
      <c r="Z11" s="67">
        <f ca="1">SUM(OFFSET(T11,-1-'2. Exposure Periods'!S8,0,W11))</f>
        <v>0</v>
      </c>
      <c r="AA11" s="67">
        <f ca="1">SUM(OFFSET(T11,-'2. Exposure Periods'!T8,0,X11))</f>
        <v>0</v>
      </c>
      <c r="AB11" s="109">
        <f ca="1">Y11*'1. Inputs'!$D$40</f>
        <v>0</v>
      </c>
      <c r="AC11" s="109">
        <f>SUM(S10:S11)*'1. Inputs'!$D$40</f>
        <v>0</v>
      </c>
      <c r="AD11" s="109">
        <f ca="1">Z11*'1. Inputs'!$D$40</f>
        <v>0</v>
      </c>
      <c r="AE11" s="68">
        <f>-X11*('1. Inputs'!$D$16/365)*'1. Inputs'!$D$15</f>
        <v>0</v>
      </c>
      <c r="AF11" s="68">
        <f>'1. Inputs'!$D$18</f>
        <v>0</v>
      </c>
      <c r="AG11" s="110">
        <f t="shared" ca="1" si="3"/>
        <v>0</v>
      </c>
      <c r="AI11" s="70">
        <f t="shared" ca="1" si="1"/>
        <v>0</v>
      </c>
    </row>
    <row r="12" spans="1:37" x14ac:dyDescent="0.25">
      <c r="A12" s="65">
        <f t="shared" si="4"/>
        <v>43379</v>
      </c>
      <c r="B12" s="154">
        <f>'1. Inputs'!J16</f>
        <v>0</v>
      </c>
      <c r="C12" s="117">
        <f>'1. Inputs'!K16</f>
        <v>0</v>
      </c>
      <c r="D12" s="117">
        <f t="shared" si="0"/>
        <v>0</v>
      </c>
      <c r="E12" s="66">
        <f>'2. Exposure Periods'!C9</f>
        <v>3</v>
      </c>
      <c r="F12" s="66">
        <f>'2. Exposure Periods'!D9</f>
        <v>1</v>
      </c>
      <c r="G12" s="66">
        <f>'2. Exposure Periods'!$E9</f>
        <v>10</v>
      </c>
      <c r="H12" s="66">
        <f>'2. Exposure Periods'!$I9</f>
        <v>13</v>
      </c>
      <c r="I12" s="67">
        <f ca="1">SUM(OFFSET(C12,-E12-1-'2. Exposure Periods'!S9,0,E12))</f>
        <v>0</v>
      </c>
      <c r="J12" s="67">
        <f ca="1">SUM(OFFSET(D12,-1-'2. Exposure Periods'!S9,0,G12))</f>
        <v>0</v>
      </c>
      <c r="K12" s="67">
        <f ca="1">SUM(OFFSET(D12,-'2. Exposure Periods'!T9,0,H12))</f>
        <v>0</v>
      </c>
      <c r="L12" s="68">
        <f ca="1">$I12*'1. Inputs'!$D$44</f>
        <v>0</v>
      </c>
      <c r="M12" s="68">
        <f>$B12*'1. Inputs'!$D$40</f>
        <v>0</v>
      </c>
      <c r="N12" s="68">
        <f ca="1">$J12*'1. Inputs'!$D$44</f>
        <v>0</v>
      </c>
      <c r="O12" s="109">
        <f ca="1">('1. Inputs'!$D$49*$H12)*($K12/('1. Inputs'!$D$53*H12))</f>
        <v>0</v>
      </c>
      <c r="P12" s="68">
        <f>'1. Inputs'!$D$17</f>
        <v>0</v>
      </c>
      <c r="Q12" s="69">
        <f t="shared" ca="1" si="2"/>
        <v>0</v>
      </c>
      <c r="R12" s="54"/>
      <c r="S12" s="156">
        <f>'1. Inputs'!M16</f>
        <v>0</v>
      </c>
      <c r="T12" s="163">
        <f>'1. Inputs'!N16</f>
        <v>0</v>
      </c>
      <c r="U12" s="66">
        <f>'2. Exposure Periods'!K9</f>
        <v>3</v>
      </c>
      <c r="V12" s="66">
        <f>'2. Exposure Periods'!L9</f>
        <v>2</v>
      </c>
      <c r="W12" s="66">
        <f>'2. Exposure Periods'!M9</f>
        <v>10</v>
      </c>
      <c r="X12" s="66">
        <f>'2. Exposure Periods'!$I9</f>
        <v>13</v>
      </c>
      <c r="Y12" s="67">
        <f ca="1">SUM(OFFSET(T12,-U12-1-'2. Exposure Periods'!S9,0,U12))</f>
        <v>0</v>
      </c>
      <c r="Z12" s="67">
        <f ca="1">SUM(OFFSET(T12,-1-'2. Exposure Periods'!S9,0,W12))</f>
        <v>0</v>
      </c>
      <c r="AA12" s="67">
        <f ca="1">SUM(OFFSET(T12,-'2. Exposure Periods'!T9,0,X12))</f>
        <v>0</v>
      </c>
      <c r="AB12" s="109">
        <f ca="1">Y12*'1. Inputs'!$D$40</f>
        <v>0</v>
      </c>
      <c r="AC12" s="109">
        <f>SUM(S11:S12)*'1. Inputs'!$D$40</f>
        <v>0</v>
      </c>
      <c r="AD12" s="109">
        <f ca="1">Z12*'1. Inputs'!$D$40</f>
        <v>0</v>
      </c>
      <c r="AE12" s="68">
        <f>-X12*('1. Inputs'!$D$16/365)*'1. Inputs'!$D$15</f>
        <v>0</v>
      </c>
      <c r="AF12" s="68">
        <f>'1. Inputs'!$D$18</f>
        <v>0</v>
      </c>
      <c r="AG12" s="110">
        <f t="shared" ca="1" si="3"/>
        <v>0</v>
      </c>
      <c r="AI12" s="70">
        <f t="shared" ca="1" si="1"/>
        <v>0</v>
      </c>
    </row>
    <row r="13" spans="1:37" x14ac:dyDescent="0.25">
      <c r="A13" s="65">
        <f t="shared" si="4"/>
        <v>43380</v>
      </c>
      <c r="B13" s="154">
        <f>'1. Inputs'!J17</f>
        <v>0</v>
      </c>
      <c r="C13" s="117">
        <f>'1. Inputs'!K17</f>
        <v>0</v>
      </c>
      <c r="D13" s="117">
        <f t="shared" si="0"/>
        <v>0</v>
      </c>
      <c r="E13" s="66">
        <f>'2. Exposure Periods'!C10</f>
        <v>3</v>
      </c>
      <c r="F13" s="66">
        <f>'2. Exposure Periods'!D10</f>
        <v>1</v>
      </c>
      <c r="G13" s="66">
        <f>'2. Exposure Periods'!$E10</f>
        <v>11</v>
      </c>
      <c r="H13" s="66">
        <f>'2. Exposure Periods'!$I10</f>
        <v>14</v>
      </c>
      <c r="I13" s="67">
        <f ca="1">SUM(OFFSET(C13,-E13-1-'2. Exposure Periods'!S10,0,E13))</f>
        <v>0</v>
      </c>
      <c r="J13" s="67">
        <f ca="1">SUM(OFFSET(D13,-1-'2. Exposure Periods'!S10,0,G13))</f>
        <v>0</v>
      </c>
      <c r="K13" s="67">
        <f ca="1">SUM(OFFSET(D13,-'2. Exposure Periods'!T10,0,H13))</f>
        <v>0</v>
      </c>
      <c r="L13" s="68">
        <f ca="1">$I13*'1. Inputs'!$D$44</f>
        <v>0</v>
      </c>
      <c r="M13" s="68">
        <f>$B13*'1. Inputs'!$D$40</f>
        <v>0</v>
      </c>
      <c r="N13" s="68">
        <f ca="1">$J13*'1. Inputs'!$D$44</f>
        <v>0</v>
      </c>
      <c r="O13" s="109">
        <f ca="1">('1. Inputs'!$D$49*$H13)*($K13/('1. Inputs'!$D$53*H13))</f>
        <v>0</v>
      </c>
      <c r="P13" s="68">
        <f>'1. Inputs'!$D$17</f>
        <v>0</v>
      </c>
      <c r="Q13" s="69">
        <f t="shared" ca="1" si="2"/>
        <v>0</v>
      </c>
      <c r="R13" s="54"/>
      <c r="S13" s="156">
        <f>'1. Inputs'!M17</f>
        <v>0</v>
      </c>
      <c r="T13" s="163">
        <f>'1. Inputs'!N17</f>
        <v>0</v>
      </c>
      <c r="U13" s="66">
        <f>'2. Exposure Periods'!K10</f>
        <v>3</v>
      </c>
      <c r="V13" s="66">
        <f>'2. Exposure Periods'!L10</f>
        <v>2</v>
      </c>
      <c r="W13" s="66">
        <f>'2. Exposure Periods'!M10</f>
        <v>11</v>
      </c>
      <c r="X13" s="66">
        <f>'2. Exposure Periods'!$I10</f>
        <v>14</v>
      </c>
      <c r="Y13" s="67">
        <f ca="1">SUM(OFFSET(T13,-U13-1-'2. Exposure Periods'!S10,0,U13))</f>
        <v>0</v>
      </c>
      <c r="Z13" s="67">
        <f ca="1">SUM(OFFSET(T13,-1-'2. Exposure Periods'!S10,0,W13))</f>
        <v>0</v>
      </c>
      <c r="AA13" s="67">
        <f ca="1">SUM(OFFSET(T13,-'2. Exposure Periods'!T10,0,X13))</f>
        <v>0</v>
      </c>
      <c r="AB13" s="109">
        <f ca="1">Y13*'1. Inputs'!$D$40</f>
        <v>0</v>
      </c>
      <c r="AC13" s="109">
        <f>SUM(S12:S13)*'1. Inputs'!$D$40</f>
        <v>0</v>
      </c>
      <c r="AD13" s="109">
        <f ca="1">Z13*'1. Inputs'!$D$40</f>
        <v>0</v>
      </c>
      <c r="AE13" s="68">
        <f>-X13*('1. Inputs'!$D$16/365)*'1. Inputs'!$D$15</f>
        <v>0</v>
      </c>
      <c r="AF13" s="68">
        <f>'1. Inputs'!$D$18</f>
        <v>0</v>
      </c>
      <c r="AG13" s="110">
        <f t="shared" ca="1" si="3"/>
        <v>0</v>
      </c>
      <c r="AI13" s="70">
        <f t="shared" ca="1" si="1"/>
        <v>0</v>
      </c>
    </row>
    <row r="14" spans="1:37" x14ac:dyDescent="0.25">
      <c r="A14" s="65">
        <f t="shared" si="4"/>
        <v>43381</v>
      </c>
      <c r="B14" s="154">
        <f>'1. Inputs'!J18</f>
        <v>0</v>
      </c>
      <c r="C14" s="117">
        <f>'1. Inputs'!K18</f>
        <v>0</v>
      </c>
      <c r="D14" s="117">
        <f t="shared" si="0"/>
        <v>0</v>
      </c>
      <c r="E14" s="66">
        <f>'2. Exposure Periods'!C11</f>
        <v>6</v>
      </c>
      <c r="F14" s="66">
        <f>'2. Exposure Periods'!D11</f>
        <v>1</v>
      </c>
      <c r="G14" s="66">
        <f>'2. Exposure Periods'!$E11</f>
        <v>9</v>
      </c>
      <c r="H14" s="66">
        <f>'2. Exposure Periods'!$I11</f>
        <v>15</v>
      </c>
      <c r="I14" s="67">
        <f ca="1">SUM(OFFSET(C14,-E14-1-'2. Exposure Periods'!S11,0,E14))</f>
        <v>0</v>
      </c>
      <c r="J14" s="67">
        <f ca="1">SUM(OFFSET(D14,-1-'2. Exposure Periods'!S11,0,G14))</f>
        <v>0</v>
      </c>
      <c r="K14" s="67">
        <f ca="1">SUM(OFFSET(D14,-'2. Exposure Periods'!T11,0,H14))</f>
        <v>0</v>
      </c>
      <c r="L14" s="68">
        <f ca="1">$I14*'1. Inputs'!$D$44</f>
        <v>0</v>
      </c>
      <c r="M14" s="68">
        <f>$B14*'1. Inputs'!$D$40</f>
        <v>0</v>
      </c>
      <c r="N14" s="68">
        <f ca="1">$J14*'1. Inputs'!$D$44</f>
        <v>0</v>
      </c>
      <c r="O14" s="109">
        <f ca="1">('1. Inputs'!$D$49*$H14)*($K14/('1. Inputs'!$D$53*H14))</f>
        <v>0</v>
      </c>
      <c r="P14" s="68">
        <f>'1. Inputs'!$D$17</f>
        <v>0</v>
      </c>
      <c r="Q14" s="69">
        <f t="shared" ca="1" si="2"/>
        <v>0</v>
      </c>
      <c r="R14" s="54"/>
      <c r="S14" s="156">
        <f>'1. Inputs'!M18</f>
        <v>0</v>
      </c>
      <c r="T14" s="163">
        <f>'1. Inputs'!N18</f>
        <v>0</v>
      </c>
      <c r="U14" s="66">
        <f>'2. Exposure Periods'!K11</f>
        <v>6</v>
      </c>
      <c r="V14" s="66">
        <f>'2. Exposure Periods'!L11</f>
        <v>2</v>
      </c>
      <c r="W14" s="66">
        <f>'2. Exposure Periods'!M11</f>
        <v>9</v>
      </c>
      <c r="X14" s="66">
        <f>'2. Exposure Periods'!$I11</f>
        <v>15</v>
      </c>
      <c r="Y14" s="67">
        <f ca="1">SUM(OFFSET(T14,-U14-1-'2. Exposure Periods'!S11,0,U14))</f>
        <v>0</v>
      </c>
      <c r="Z14" s="67">
        <f ca="1">SUM(OFFSET(T14,-1-'2. Exposure Periods'!S11,0,W14))</f>
        <v>0</v>
      </c>
      <c r="AA14" s="67">
        <f ca="1">SUM(OFFSET(T14,-'2. Exposure Periods'!T11,0,X14))</f>
        <v>0</v>
      </c>
      <c r="AB14" s="109">
        <f ca="1">Y14*'1. Inputs'!$D$40</f>
        <v>0</v>
      </c>
      <c r="AC14" s="109">
        <f>SUM(S13:S14)*'1. Inputs'!$D$40</f>
        <v>0</v>
      </c>
      <c r="AD14" s="109">
        <f ca="1">Z14*'1. Inputs'!$D$40</f>
        <v>0</v>
      </c>
      <c r="AE14" s="68">
        <f>-X14*('1. Inputs'!$D$16/365)*'1. Inputs'!$D$15</f>
        <v>0</v>
      </c>
      <c r="AF14" s="68">
        <f>'1. Inputs'!$D$18</f>
        <v>0</v>
      </c>
      <c r="AG14" s="110">
        <f t="shared" ca="1" si="3"/>
        <v>0</v>
      </c>
      <c r="AI14" s="70">
        <f t="shared" ca="1" si="1"/>
        <v>0</v>
      </c>
    </row>
    <row r="15" spans="1:37" x14ac:dyDescent="0.25">
      <c r="A15" s="65">
        <f t="shared" si="4"/>
        <v>43382</v>
      </c>
      <c r="B15" s="154">
        <f>'1. Inputs'!J19</f>
        <v>0</v>
      </c>
      <c r="C15" s="117">
        <f>'1. Inputs'!K19</f>
        <v>0</v>
      </c>
      <c r="D15" s="117">
        <f t="shared" si="0"/>
        <v>0</v>
      </c>
      <c r="E15" s="66">
        <f>'2. Exposure Periods'!C12</f>
        <v>7</v>
      </c>
      <c r="F15" s="66">
        <f>'2. Exposure Periods'!D12</f>
        <v>1</v>
      </c>
      <c r="G15" s="66">
        <f>'2. Exposure Periods'!$E12</f>
        <v>9</v>
      </c>
      <c r="H15" s="66">
        <f>'2. Exposure Periods'!$I12</f>
        <v>16</v>
      </c>
      <c r="I15" s="67">
        <f ca="1">SUM(OFFSET(C15,-E15-1-'2. Exposure Periods'!S12,0,E15))</f>
        <v>0</v>
      </c>
      <c r="J15" s="67">
        <f ca="1">SUM(OFFSET(D15,-1-'2. Exposure Periods'!S12,0,G15))</f>
        <v>0</v>
      </c>
      <c r="K15" s="67">
        <f ca="1">SUM(OFFSET(D15,-'2. Exposure Periods'!T12,0,H15))</f>
        <v>0</v>
      </c>
      <c r="L15" s="68">
        <f ca="1">$I15*'1. Inputs'!$D$44</f>
        <v>0</v>
      </c>
      <c r="M15" s="68">
        <f>$B15*'1. Inputs'!$D$40</f>
        <v>0</v>
      </c>
      <c r="N15" s="68">
        <f ca="1">$J15*'1. Inputs'!$D$44</f>
        <v>0</v>
      </c>
      <c r="O15" s="109">
        <f ca="1">('1. Inputs'!$D$49*$H15)*($K15/('1. Inputs'!$D$53*H15))</f>
        <v>0</v>
      </c>
      <c r="P15" s="68">
        <f>'1. Inputs'!$D$17</f>
        <v>0</v>
      </c>
      <c r="Q15" s="69">
        <f t="shared" ca="1" si="2"/>
        <v>0</v>
      </c>
      <c r="R15" s="54"/>
      <c r="S15" s="156">
        <f>'1. Inputs'!M19</f>
        <v>0</v>
      </c>
      <c r="T15" s="163">
        <f>'1. Inputs'!N19</f>
        <v>0</v>
      </c>
      <c r="U15" s="66">
        <f>'2. Exposure Periods'!K12</f>
        <v>7</v>
      </c>
      <c r="V15" s="66">
        <f>'2. Exposure Periods'!L12</f>
        <v>2</v>
      </c>
      <c r="W15" s="66">
        <f>'2. Exposure Periods'!M12</f>
        <v>9</v>
      </c>
      <c r="X15" s="66">
        <f>'2. Exposure Periods'!$I12</f>
        <v>16</v>
      </c>
      <c r="Y15" s="67">
        <f ca="1">SUM(OFFSET(T15,-U15-1-'2. Exposure Periods'!S12,0,U15))</f>
        <v>0</v>
      </c>
      <c r="Z15" s="67">
        <f ca="1">SUM(OFFSET(T15,-1-'2. Exposure Periods'!S12,0,W15))</f>
        <v>0</v>
      </c>
      <c r="AA15" s="67">
        <f ca="1">SUM(OFFSET(T15,-'2. Exposure Periods'!T12,0,X15))</f>
        <v>0</v>
      </c>
      <c r="AB15" s="109">
        <f ca="1">Y15*'1. Inputs'!$D$40</f>
        <v>0</v>
      </c>
      <c r="AC15" s="109">
        <f>SUM(S14:S15)*'1. Inputs'!$D$40</f>
        <v>0</v>
      </c>
      <c r="AD15" s="109">
        <f ca="1">Z15*'1. Inputs'!$D$40</f>
        <v>0</v>
      </c>
      <c r="AE15" s="68">
        <f>-X15*('1. Inputs'!$D$16/365)*'1. Inputs'!$D$15</f>
        <v>0</v>
      </c>
      <c r="AF15" s="68">
        <f>'1. Inputs'!$D$18</f>
        <v>0</v>
      </c>
      <c r="AG15" s="110">
        <f t="shared" ca="1" si="3"/>
        <v>0</v>
      </c>
      <c r="AI15" s="70">
        <f t="shared" ca="1" si="1"/>
        <v>0</v>
      </c>
    </row>
    <row r="16" spans="1:37" x14ac:dyDescent="0.25">
      <c r="A16" s="65">
        <f t="shared" si="4"/>
        <v>43383</v>
      </c>
      <c r="B16" s="154">
        <f>'1. Inputs'!J20</f>
        <v>0</v>
      </c>
      <c r="C16" s="117">
        <f>'1. Inputs'!K20</f>
        <v>0</v>
      </c>
      <c r="D16" s="117">
        <f t="shared" si="0"/>
        <v>0</v>
      </c>
      <c r="E16" s="66">
        <f>'2. Exposure Periods'!C13</f>
        <v>8</v>
      </c>
      <c r="F16" s="66">
        <f>'2. Exposure Periods'!D13</f>
        <v>1</v>
      </c>
      <c r="G16" s="66">
        <f>'2. Exposure Periods'!$E13</f>
        <v>9</v>
      </c>
      <c r="H16" s="66">
        <f>'2. Exposure Periods'!$I13</f>
        <v>17</v>
      </c>
      <c r="I16" s="67">
        <f ca="1">SUM(OFFSET(C16,-E16-1-'2. Exposure Periods'!S13,0,E16))</f>
        <v>0</v>
      </c>
      <c r="J16" s="67">
        <f ca="1">SUM(OFFSET(D16,-1-'2. Exposure Periods'!S13,0,G16))</f>
        <v>0</v>
      </c>
      <c r="K16" s="67">
        <f ca="1">SUM(OFFSET(D16,-'2. Exposure Periods'!T13,0,H16))</f>
        <v>0</v>
      </c>
      <c r="L16" s="68">
        <f ca="1">$I16*'1. Inputs'!$D$44</f>
        <v>0</v>
      </c>
      <c r="M16" s="68">
        <f>$B16*'1. Inputs'!$D$40</f>
        <v>0</v>
      </c>
      <c r="N16" s="68">
        <f ca="1">$J16*'1. Inputs'!$D$44</f>
        <v>0</v>
      </c>
      <c r="O16" s="109">
        <f ca="1">('1. Inputs'!$D$49*$H16)*($K16/('1. Inputs'!$D$53*H16))</f>
        <v>0</v>
      </c>
      <c r="P16" s="68">
        <f>'1. Inputs'!$D$17</f>
        <v>0</v>
      </c>
      <c r="Q16" s="69">
        <f t="shared" ca="1" si="2"/>
        <v>0</v>
      </c>
      <c r="R16" s="54"/>
      <c r="S16" s="156">
        <f>'1. Inputs'!M20</f>
        <v>0</v>
      </c>
      <c r="T16" s="163">
        <f>'1. Inputs'!N20</f>
        <v>0</v>
      </c>
      <c r="U16" s="66">
        <f>'2. Exposure Periods'!K13</f>
        <v>8</v>
      </c>
      <c r="V16" s="66">
        <f>'2. Exposure Periods'!L13</f>
        <v>2</v>
      </c>
      <c r="W16" s="66">
        <f>'2. Exposure Periods'!M13</f>
        <v>9</v>
      </c>
      <c r="X16" s="66">
        <f>'2. Exposure Periods'!$I13</f>
        <v>17</v>
      </c>
      <c r="Y16" s="67">
        <f ca="1">SUM(OFFSET(T16,-U16-1-'2. Exposure Periods'!S13,0,U16))</f>
        <v>0</v>
      </c>
      <c r="Z16" s="67">
        <f ca="1">SUM(OFFSET(T16,-1-'2. Exposure Periods'!S13,0,W16))</f>
        <v>0</v>
      </c>
      <c r="AA16" s="67">
        <f ca="1">SUM(OFFSET(T16,-'2. Exposure Periods'!T13,0,X16))</f>
        <v>0</v>
      </c>
      <c r="AB16" s="109">
        <f ca="1">Y16*'1. Inputs'!$D$40</f>
        <v>0</v>
      </c>
      <c r="AC16" s="109">
        <f>SUM(S15:S16)*'1. Inputs'!$D$40</f>
        <v>0</v>
      </c>
      <c r="AD16" s="109">
        <f ca="1">Z16*'1. Inputs'!$D$40</f>
        <v>0</v>
      </c>
      <c r="AE16" s="68">
        <f>-X16*('1. Inputs'!$D$16/365)*'1. Inputs'!$D$15</f>
        <v>0</v>
      </c>
      <c r="AF16" s="68">
        <f>'1. Inputs'!$D$18</f>
        <v>0</v>
      </c>
      <c r="AG16" s="110">
        <f t="shared" ca="1" si="3"/>
        <v>0</v>
      </c>
      <c r="AI16" s="70">
        <f t="shared" ca="1" si="1"/>
        <v>0</v>
      </c>
    </row>
    <row r="17" spans="1:35" x14ac:dyDescent="0.25">
      <c r="A17" s="65">
        <f t="shared" si="4"/>
        <v>43384</v>
      </c>
      <c r="B17" s="154">
        <f>'1. Inputs'!J21</f>
        <v>0</v>
      </c>
      <c r="C17" s="117">
        <f>'1. Inputs'!K21</f>
        <v>0</v>
      </c>
      <c r="D17" s="117">
        <f t="shared" si="0"/>
        <v>0</v>
      </c>
      <c r="E17" s="66">
        <f>'2. Exposure Periods'!C14</f>
        <v>9</v>
      </c>
      <c r="F17" s="66">
        <f>'2. Exposure Periods'!D14</f>
        <v>1</v>
      </c>
      <c r="G17" s="66">
        <f>'2. Exposure Periods'!$E14</f>
        <v>9</v>
      </c>
      <c r="H17" s="66">
        <f>'2. Exposure Periods'!$I14</f>
        <v>18</v>
      </c>
      <c r="I17" s="67">
        <f ca="1">SUM(OFFSET(C17,-E17-1-'2. Exposure Periods'!S14,0,E17))</f>
        <v>0</v>
      </c>
      <c r="J17" s="67">
        <f ca="1">SUM(OFFSET(D17,-1-'2. Exposure Periods'!S14,0,G17))</f>
        <v>0</v>
      </c>
      <c r="K17" s="67">
        <f ca="1">SUM(OFFSET(D17,-'2. Exposure Periods'!T14,0,H17))</f>
        <v>0</v>
      </c>
      <c r="L17" s="68">
        <f ca="1">$I17*'1. Inputs'!$D$44</f>
        <v>0</v>
      </c>
      <c r="M17" s="68">
        <f>$B17*'1. Inputs'!$D$40</f>
        <v>0</v>
      </c>
      <c r="N17" s="68">
        <f ca="1">$J17*'1. Inputs'!$D$44</f>
        <v>0</v>
      </c>
      <c r="O17" s="109">
        <f ca="1">('1. Inputs'!$D$49*$H17)*($K17/('1. Inputs'!$D$53*H17))</f>
        <v>0</v>
      </c>
      <c r="P17" s="68">
        <f>'1. Inputs'!$D$17</f>
        <v>0</v>
      </c>
      <c r="Q17" s="69">
        <f t="shared" ca="1" si="2"/>
        <v>0</v>
      </c>
      <c r="R17" s="54"/>
      <c r="S17" s="156">
        <f>'1. Inputs'!M21</f>
        <v>0</v>
      </c>
      <c r="T17" s="163">
        <f>'1. Inputs'!N21</f>
        <v>0</v>
      </c>
      <c r="U17" s="66">
        <f>'2. Exposure Periods'!K14</f>
        <v>9</v>
      </c>
      <c r="V17" s="66">
        <f>'2. Exposure Periods'!L14</f>
        <v>2</v>
      </c>
      <c r="W17" s="66">
        <f>'2. Exposure Periods'!M14</f>
        <v>9</v>
      </c>
      <c r="X17" s="66">
        <f>'2. Exposure Periods'!$I14</f>
        <v>18</v>
      </c>
      <c r="Y17" s="67">
        <f ca="1">SUM(OFFSET(T17,-U17-1-'2. Exposure Periods'!S14,0,U17))</f>
        <v>0</v>
      </c>
      <c r="Z17" s="67">
        <f ca="1">SUM(OFFSET(T17,-1-'2. Exposure Periods'!S14,0,W17))</f>
        <v>0</v>
      </c>
      <c r="AA17" s="67">
        <f ca="1">SUM(OFFSET(T17,-'2. Exposure Periods'!T14,0,X17))</f>
        <v>0</v>
      </c>
      <c r="AB17" s="109">
        <f ca="1">Y17*'1. Inputs'!$D$40</f>
        <v>0</v>
      </c>
      <c r="AC17" s="109">
        <f>SUM(S16:S17)*'1. Inputs'!$D$40</f>
        <v>0</v>
      </c>
      <c r="AD17" s="109">
        <f ca="1">Z17*'1. Inputs'!$D$40</f>
        <v>0</v>
      </c>
      <c r="AE17" s="68">
        <f>-X17*('1. Inputs'!$D$16/365)*'1. Inputs'!$D$15</f>
        <v>0</v>
      </c>
      <c r="AF17" s="68">
        <f>'1. Inputs'!$D$18</f>
        <v>0</v>
      </c>
      <c r="AG17" s="110">
        <f t="shared" ca="1" si="3"/>
        <v>0</v>
      </c>
      <c r="AI17" s="70">
        <f t="shared" ca="1" si="1"/>
        <v>0</v>
      </c>
    </row>
    <row r="18" spans="1:35" x14ac:dyDescent="0.25">
      <c r="A18" s="65">
        <f t="shared" si="4"/>
        <v>43385</v>
      </c>
      <c r="B18" s="154">
        <f>'1. Inputs'!J22</f>
        <v>0</v>
      </c>
      <c r="C18" s="117">
        <f>'1. Inputs'!K22</f>
        <v>0</v>
      </c>
      <c r="D18" s="117">
        <f t="shared" si="0"/>
        <v>0</v>
      </c>
      <c r="E18" s="66">
        <f>'2. Exposure Periods'!C15</f>
        <v>10</v>
      </c>
      <c r="F18" s="66">
        <f>'2. Exposure Periods'!D15</f>
        <v>1</v>
      </c>
      <c r="G18" s="66">
        <f>'2. Exposure Periods'!$E15</f>
        <v>9</v>
      </c>
      <c r="H18" s="66">
        <f>'2. Exposure Periods'!$I15</f>
        <v>19</v>
      </c>
      <c r="I18" s="67">
        <f ca="1">SUM(OFFSET(C18,-E18-1-'2. Exposure Periods'!S15,0,E18))</f>
        <v>0</v>
      </c>
      <c r="J18" s="67">
        <f ca="1">SUM(OFFSET(D18,-1-'2. Exposure Periods'!S15,0,G18))</f>
        <v>0</v>
      </c>
      <c r="K18" s="67">
        <f ca="1">SUM(OFFSET(D18,-'2. Exposure Periods'!T15,0,H18))</f>
        <v>0</v>
      </c>
      <c r="L18" s="68">
        <f ca="1">$I18*'1. Inputs'!$D$44</f>
        <v>0</v>
      </c>
      <c r="M18" s="68">
        <f>$B18*'1. Inputs'!$D$40</f>
        <v>0</v>
      </c>
      <c r="N18" s="68">
        <f ca="1">$J18*'1. Inputs'!$D$44</f>
        <v>0</v>
      </c>
      <c r="O18" s="109">
        <f ca="1">('1. Inputs'!$D$49*$H18)*($K18/('1. Inputs'!$D$53*H18))</f>
        <v>0</v>
      </c>
      <c r="P18" s="68">
        <f>'1. Inputs'!$D$17</f>
        <v>0</v>
      </c>
      <c r="Q18" s="69">
        <f t="shared" ca="1" si="2"/>
        <v>0</v>
      </c>
      <c r="R18" s="54"/>
      <c r="S18" s="156">
        <f>'1. Inputs'!M22</f>
        <v>0</v>
      </c>
      <c r="T18" s="163">
        <f>'1. Inputs'!N22</f>
        <v>0</v>
      </c>
      <c r="U18" s="66">
        <f>'2. Exposure Periods'!K15</f>
        <v>10</v>
      </c>
      <c r="V18" s="66">
        <f>'2. Exposure Periods'!L15</f>
        <v>2</v>
      </c>
      <c r="W18" s="66">
        <f>'2. Exposure Periods'!M15</f>
        <v>9</v>
      </c>
      <c r="X18" s="66">
        <f>'2. Exposure Periods'!$I15</f>
        <v>19</v>
      </c>
      <c r="Y18" s="67">
        <f ca="1">SUM(OFFSET(T18,-U18-1-'2. Exposure Periods'!S15,0,U18))</f>
        <v>0</v>
      </c>
      <c r="Z18" s="67">
        <f ca="1">SUM(OFFSET(T18,-1-'2. Exposure Periods'!S15,0,W18))</f>
        <v>0</v>
      </c>
      <c r="AA18" s="67">
        <f ca="1">SUM(OFFSET(T18,-'2. Exposure Periods'!T15,0,X18))</f>
        <v>0</v>
      </c>
      <c r="AB18" s="109">
        <f ca="1">Y18*'1. Inputs'!$D$40</f>
        <v>0</v>
      </c>
      <c r="AC18" s="109">
        <f>SUM(S17:S18)*'1. Inputs'!$D$40</f>
        <v>0</v>
      </c>
      <c r="AD18" s="109">
        <f ca="1">Z18*'1. Inputs'!$D$40</f>
        <v>0</v>
      </c>
      <c r="AE18" s="68">
        <f>-X18*('1. Inputs'!$D$16/365)*'1. Inputs'!$D$15</f>
        <v>0</v>
      </c>
      <c r="AF18" s="68">
        <f>'1. Inputs'!$D$18</f>
        <v>0</v>
      </c>
      <c r="AG18" s="110">
        <f t="shared" ca="1" si="3"/>
        <v>0</v>
      </c>
      <c r="AI18" s="70">
        <f t="shared" ca="1" si="1"/>
        <v>0</v>
      </c>
    </row>
    <row r="19" spans="1:35" x14ac:dyDescent="0.25">
      <c r="A19" s="65">
        <f t="shared" si="4"/>
        <v>43386</v>
      </c>
      <c r="B19" s="154">
        <f>'1. Inputs'!J23</f>
        <v>0</v>
      </c>
      <c r="C19" s="117">
        <f>'1. Inputs'!K23</f>
        <v>0</v>
      </c>
      <c r="D19" s="117">
        <f t="shared" si="0"/>
        <v>0</v>
      </c>
      <c r="E19" s="66">
        <f>'2. Exposure Periods'!C16</f>
        <v>10</v>
      </c>
      <c r="F19" s="66">
        <f>'2. Exposure Periods'!D16</f>
        <v>1</v>
      </c>
      <c r="G19" s="66">
        <f>'2. Exposure Periods'!$E16</f>
        <v>10</v>
      </c>
      <c r="H19" s="66">
        <f>'2. Exposure Periods'!$I16</f>
        <v>20</v>
      </c>
      <c r="I19" s="67">
        <f ca="1">SUM(OFFSET(C19,-E19-1-'2. Exposure Periods'!S16,0,E19))</f>
        <v>0</v>
      </c>
      <c r="J19" s="67">
        <f ca="1">SUM(OFFSET(D19,-1-'2. Exposure Periods'!S16,0,G19))</f>
        <v>0</v>
      </c>
      <c r="K19" s="67">
        <f ca="1">SUM(OFFSET(D19,-'2. Exposure Periods'!T16,0,H19))</f>
        <v>0</v>
      </c>
      <c r="L19" s="68">
        <f ca="1">$I19*'1. Inputs'!$D$44</f>
        <v>0</v>
      </c>
      <c r="M19" s="68">
        <f>$B19*'1. Inputs'!$D$40</f>
        <v>0</v>
      </c>
      <c r="N19" s="68">
        <f ca="1">$J19*'1. Inputs'!$D$44</f>
        <v>0</v>
      </c>
      <c r="O19" s="109">
        <f ca="1">('1. Inputs'!$D$49*$H19)*($K19/('1. Inputs'!$D$53*H19))</f>
        <v>0</v>
      </c>
      <c r="P19" s="68">
        <f>'1. Inputs'!$D$17</f>
        <v>0</v>
      </c>
      <c r="Q19" s="69">
        <f t="shared" ca="1" si="2"/>
        <v>0</v>
      </c>
      <c r="R19" s="54"/>
      <c r="S19" s="156">
        <f>'1. Inputs'!M23</f>
        <v>0</v>
      </c>
      <c r="T19" s="163">
        <f>'1. Inputs'!N23</f>
        <v>0</v>
      </c>
      <c r="U19" s="66">
        <f>'2. Exposure Periods'!K16</f>
        <v>10</v>
      </c>
      <c r="V19" s="66">
        <f>'2. Exposure Periods'!L16</f>
        <v>2</v>
      </c>
      <c r="W19" s="66">
        <f>'2. Exposure Periods'!M16</f>
        <v>10</v>
      </c>
      <c r="X19" s="66">
        <f>'2. Exposure Periods'!$I16</f>
        <v>20</v>
      </c>
      <c r="Y19" s="67">
        <f ca="1">SUM(OFFSET(T19,-U19-1-'2. Exposure Periods'!S16,0,U19))</f>
        <v>0</v>
      </c>
      <c r="Z19" s="67">
        <f ca="1">SUM(OFFSET(T19,-1-'2. Exposure Periods'!S16,0,W19))</f>
        <v>0</v>
      </c>
      <c r="AA19" s="67">
        <f ca="1">SUM(OFFSET(T19,-'2. Exposure Periods'!T16,0,X19))</f>
        <v>0</v>
      </c>
      <c r="AB19" s="109">
        <f ca="1">Y19*'1. Inputs'!$D$40</f>
        <v>0</v>
      </c>
      <c r="AC19" s="109">
        <f>SUM(S18:S19)*'1. Inputs'!$D$40</f>
        <v>0</v>
      </c>
      <c r="AD19" s="109">
        <f ca="1">Z19*'1. Inputs'!$D$40</f>
        <v>0</v>
      </c>
      <c r="AE19" s="68">
        <f>-X19*('1. Inputs'!$D$16/365)*'1. Inputs'!$D$15</f>
        <v>0</v>
      </c>
      <c r="AF19" s="68">
        <f>'1. Inputs'!$D$18</f>
        <v>0</v>
      </c>
      <c r="AG19" s="110">
        <f t="shared" ca="1" si="3"/>
        <v>0</v>
      </c>
      <c r="AI19" s="70">
        <f t="shared" ca="1" si="1"/>
        <v>0</v>
      </c>
    </row>
    <row r="20" spans="1:35" x14ac:dyDescent="0.25">
      <c r="A20" s="65">
        <f t="shared" si="4"/>
        <v>43387</v>
      </c>
      <c r="B20" s="154">
        <f>'1. Inputs'!J24</f>
        <v>0</v>
      </c>
      <c r="C20" s="117">
        <f>'1. Inputs'!K24</f>
        <v>0</v>
      </c>
      <c r="D20" s="117">
        <f t="shared" si="0"/>
        <v>0</v>
      </c>
      <c r="E20" s="66">
        <f>'2. Exposure Periods'!C17</f>
        <v>10</v>
      </c>
      <c r="F20" s="66">
        <f>'2. Exposure Periods'!D17</f>
        <v>1</v>
      </c>
      <c r="G20" s="66">
        <f>'2. Exposure Periods'!$E17</f>
        <v>11</v>
      </c>
      <c r="H20" s="66">
        <f>'2. Exposure Periods'!$I17</f>
        <v>21</v>
      </c>
      <c r="I20" s="67">
        <f ca="1">SUM(OFFSET(C20,-E20-1-'2. Exposure Periods'!S17,0,E20))</f>
        <v>0</v>
      </c>
      <c r="J20" s="67">
        <f ca="1">SUM(OFFSET(D20,-1-'2. Exposure Periods'!S17,0,G20))</f>
        <v>0</v>
      </c>
      <c r="K20" s="67">
        <f ca="1">SUM(OFFSET(D20,-'2. Exposure Periods'!T17,0,H20))</f>
        <v>0</v>
      </c>
      <c r="L20" s="68">
        <f ca="1">$I20*'1. Inputs'!$D$44</f>
        <v>0</v>
      </c>
      <c r="M20" s="68">
        <f>$B20*'1. Inputs'!$D$40</f>
        <v>0</v>
      </c>
      <c r="N20" s="68">
        <f ca="1">$J20*'1. Inputs'!$D$44</f>
        <v>0</v>
      </c>
      <c r="O20" s="109">
        <f ca="1">('1. Inputs'!$D$49*$H20)*($K20/('1. Inputs'!$D$53*H20))</f>
        <v>0</v>
      </c>
      <c r="P20" s="68">
        <f>'1. Inputs'!$D$17</f>
        <v>0</v>
      </c>
      <c r="Q20" s="69">
        <f t="shared" ca="1" si="2"/>
        <v>0</v>
      </c>
      <c r="R20" s="54"/>
      <c r="S20" s="156">
        <f>'1. Inputs'!M24</f>
        <v>0</v>
      </c>
      <c r="T20" s="163">
        <f>'1. Inputs'!N24</f>
        <v>0</v>
      </c>
      <c r="U20" s="66">
        <f>'2. Exposure Periods'!K17</f>
        <v>10</v>
      </c>
      <c r="V20" s="66">
        <f>'2. Exposure Periods'!L17</f>
        <v>2</v>
      </c>
      <c r="W20" s="66">
        <f>'2. Exposure Periods'!M17</f>
        <v>11</v>
      </c>
      <c r="X20" s="66">
        <f>'2. Exposure Periods'!$I17</f>
        <v>21</v>
      </c>
      <c r="Y20" s="67">
        <f ca="1">SUM(OFFSET(T20,-U20-1-'2. Exposure Periods'!S17,0,U20))</f>
        <v>0</v>
      </c>
      <c r="Z20" s="67">
        <f ca="1">SUM(OFFSET(T20,-1-'2. Exposure Periods'!S17,0,W20))</f>
        <v>0</v>
      </c>
      <c r="AA20" s="67">
        <f ca="1">SUM(OFFSET(T20,-'2. Exposure Periods'!T17,0,X20))</f>
        <v>0</v>
      </c>
      <c r="AB20" s="109">
        <f ca="1">Y20*'1. Inputs'!$D$40</f>
        <v>0</v>
      </c>
      <c r="AC20" s="109">
        <f>SUM(S19:S20)*'1. Inputs'!$D$40</f>
        <v>0</v>
      </c>
      <c r="AD20" s="109">
        <f ca="1">Z20*'1. Inputs'!$D$40</f>
        <v>0</v>
      </c>
      <c r="AE20" s="68">
        <f>-X20*('1. Inputs'!$D$16/365)*'1. Inputs'!$D$15</f>
        <v>0</v>
      </c>
      <c r="AF20" s="68">
        <f>'1. Inputs'!$D$18</f>
        <v>0</v>
      </c>
      <c r="AG20" s="110">
        <f t="shared" ca="1" si="3"/>
        <v>0</v>
      </c>
      <c r="AI20" s="70">
        <f t="shared" ca="1" si="1"/>
        <v>0</v>
      </c>
    </row>
    <row r="21" spans="1:35" x14ac:dyDescent="0.25">
      <c r="A21" s="65">
        <f t="shared" si="4"/>
        <v>43388</v>
      </c>
      <c r="B21" s="154">
        <f>'1. Inputs'!J25</f>
        <v>0</v>
      </c>
      <c r="C21" s="117">
        <f>'1. Inputs'!K25</f>
        <v>0</v>
      </c>
      <c r="D21" s="117">
        <f t="shared" si="0"/>
        <v>0</v>
      </c>
      <c r="E21" s="66">
        <f>'2. Exposure Periods'!C18</f>
        <v>13</v>
      </c>
      <c r="F21" s="66">
        <f>'2. Exposure Periods'!D18</f>
        <v>1</v>
      </c>
      <c r="G21" s="66">
        <f>'2. Exposure Periods'!$E18</f>
        <v>9</v>
      </c>
      <c r="H21" s="66">
        <f>'2. Exposure Periods'!$I18</f>
        <v>22</v>
      </c>
      <c r="I21" s="67">
        <f ca="1">SUM(OFFSET(C21,-E21-1-'2. Exposure Periods'!S18,0,E21))</f>
        <v>0</v>
      </c>
      <c r="J21" s="67">
        <f ca="1">SUM(OFFSET(D21,-1-'2. Exposure Periods'!S18,0,G21))</f>
        <v>0</v>
      </c>
      <c r="K21" s="67">
        <f ca="1">SUM(OFFSET(D21,-'2. Exposure Periods'!T18,0,H21))</f>
        <v>0</v>
      </c>
      <c r="L21" s="68">
        <f ca="1">$I21*'1. Inputs'!$D$44</f>
        <v>0</v>
      </c>
      <c r="M21" s="68">
        <f>$B21*'1. Inputs'!$D$40</f>
        <v>0</v>
      </c>
      <c r="N21" s="68">
        <f ca="1">$J21*'1. Inputs'!$D$44</f>
        <v>0</v>
      </c>
      <c r="O21" s="109">
        <f ca="1">('1. Inputs'!$D$49*$H21)*($K21/('1. Inputs'!$D$53*H21))</f>
        <v>0</v>
      </c>
      <c r="P21" s="68">
        <f>'1. Inputs'!$D$17</f>
        <v>0</v>
      </c>
      <c r="Q21" s="69">
        <f t="shared" ca="1" si="2"/>
        <v>0</v>
      </c>
      <c r="R21" s="54"/>
      <c r="S21" s="156">
        <f>'1. Inputs'!M25</f>
        <v>0</v>
      </c>
      <c r="T21" s="163">
        <f>'1. Inputs'!N25</f>
        <v>0</v>
      </c>
      <c r="U21" s="66">
        <f>'2. Exposure Periods'!K18</f>
        <v>13</v>
      </c>
      <c r="V21" s="66">
        <f>'2. Exposure Periods'!L18</f>
        <v>2</v>
      </c>
      <c r="W21" s="66">
        <f>'2. Exposure Periods'!M18</f>
        <v>9</v>
      </c>
      <c r="X21" s="66">
        <f>'2. Exposure Periods'!$I18</f>
        <v>22</v>
      </c>
      <c r="Y21" s="67">
        <f ca="1">SUM(OFFSET(T21,-U21-1-'2. Exposure Periods'!S18,0,U21))</f>
        <v>0</v>
      </c>
      <c r="Z21" s="67">
        <f ca="1">SUM(OFFSET(T21,-1-'2. Exposure Periods'!S18,0,W21))</f>
        <v>0</v>
      </c>
      <c r="AA21" s="67">
        <f ca="1">SUM(OFFSET(T21,-'2. Exposure Periods'!T18,0,X21))</f>
        <v>0</v>
      </c>
      <c r="AB21" s="109">
        <f ca="1">Y21*'1. Inputs'!$D$40</f>
        <v>0</v>
      </c>
      <c r="AC21" s="109">
        <f>SUM(S20:S21)*'1. Inputs'!$D$40</f>
        <v>0</v>
      </c>
      <c r="AD21" s="109">
        <f ca="1">Z21*'1. Inputs'!$D$40</f>
        <v>0</v>
      </c>
      <c r="AE21" s="68">
        <f>-X21*('1. Inputs'!$D$16/365)*'1. Inputs'!$D$15</f>
        <v>0</v>
      </c>
      <c r="AF21" s="68">
        <f>'1. Inputs'!$D$18</f>
        <v>0</v>
      </c>
      <c r="AG21" s="110">
        <f t="shared" ca="1" si="3"/>
        <v>0</v>
      </c>
      <c r="AI21" s="70">
        <f t="shared" ca="1" si="1"/>
        <v>0</v>
      </c>
    </row>
    <row r="22" spans="1:35" x14ac:dyDescent="0.25">
      <c r="A22" s="65">
        <f t="shared" si="4"/>
        <v>43389</v>
      </c>
      <c r="B22" s="154">
        <f>'1. Inputs'!J26</f>
        <v>0</v>
      </c>
      <c r="C22" s="117">
        <f>'1. Inputs'!K26</f>
        <v>0</v>
      </c>
      <c r="D22" s="117">
        <f t="shared" si="0"/>
        <v>0</v>
      </c>
      <c r="E22" s="66">
        <f>'2. Exposure Periods'!C19</f>
        <v>14</v>
      </c>
      <c r="F22" s="66">
        <f>'2. Exposure Periods'!D19</f>
        <v>1</v>
      </c>
      <c r="G22" s="66">
        <f>'2. Exposure Periods'!$E19</f>
        <v>9</v>
      </c>
      <c r="H22" s="66">
        <f>'2. Exposure Periods'!$I19</f>
        <v>23</v>
      </c>
      <c r="I22" s="67">
        <f ca="1">SUM(OFFSET(C22,-E22-1-'2. Exposure Periods'!S19,0,E22))</f>
        <v>0</v>
      </c>
      <c r="J22" s="67">
        <f ca="1">SUM(OFFSET(D22,-1-'2. Exposure Periods'!S19,0,G22))</f>
        <v>0</v>
      </c>
      <c r="K22" s="67">
        <f ca="1">SUM(OFFSET(D22,-'2. Exposure Periods'!T19,0,H22))</f>
        <v>0</v>
      </c>
      <c r="L22" s="68">
        <f ca="1">$I22*'1. Inputs'!$D$44</f>
        <v>0</v>
      </c>
      <c r="M22" s="68">
        <f>$B22*'1. Inputs'!$D$40</f>
        <v>0</v>
      </c>
      <c r="N22" s="68">
        <f ca="1">$J22*'1. Inputs'!$D$44</f>
        <v>0</v>
      </c>
      <c r="O22" s="109">
        <f ca="1">('1. Inputs'!$D$49*$H22)*($K22/('1. Inputs'!$D$53*H22))</f>
        <v>0</v>
      </c>
      <c r="P22" s="68">
        <f>'1. Inputs'!$D$17</f>
        <v>0</v>
      </c>
      <c r="Q22" s="69">
        <f t="shared" ca="1" si="2"/>
        <v>0</v>
      </c>
      <c r="R22" s="54"/>
      <c r="S22" s="156">
        <f>'1. Inputs'!M26</f>
        <v>0</v>
      </c>
      <c r="T22" s="163">
        <f>'1. Inputs'!N26</f>
        <v>0</v>
      </c>
      <c r="U22" s="66">
        <f>'2. Exposure Periods'!K19</f>
        <v>14</v>
      </c>
      <c r="V22" s="66">
        <f>'2. Exposure Periods'!L19</f>
        <v>2</v>
      </c>
      <c r="W22" s="66">
        <f>'2. Exposure Periods'!M19</f>
        <v>9</v>
      </c>
      <c r="X22" s="66">
        <f>'2. Exposure Periods'!$I19</f>
        <v>23</v>
      </c>
      <c r="Y22" s="67">
        <f ca="1">SUM(OFFSET(T22,-U22-1-'2. Exposure Periods'!S19,0,U22))</f>
        <v>0</v>
      </c>
      <c r="Z22" s="67">
        <f ca="1">SUM(OFFSET(T22,-1-'2. Exposure Periods'!S19,0,W22))</f>
        <v>0</v>
      </c>
      <c r="AA22" s="67">
        <f ca="1">SUM(OFFSET(T22,-'2. Exposure Periods'!T19,0,X22))</f>
        <v>0</v>
      </c>
      <c r="AB22" s="109">
        <f ca="1">Y22*'1. Inputs'!$D$40</f>
        <v>0</v>
      </c>
      <c r="AC22" s="109">
        <f>SUM(S21:S22)*'1. Inputs'!$D$40</f>
        <v>0</v>
      </c>
      <c r="AD22" s="109">
        <f ca="1">Z22*'1. Inputs'!$D$40</f>
        <v>0</v>
      </c>
      <c r="AE22" s="68">
        <f>-X22*('1. Inputs'!$D$16/365)*'1. Inputs'!$D$15</f>
        <v>0</v>
      </c>
      <c r="AF22" s="68">
        <f>'1. Inputs'!$D$18</f>
        <v>0</v>
      </c>
      <c r="AG22" s="110">
        <f t="shared" ca="1" si="3"/>
        <v>0</v>
      </c>
      <c r="AI22" s="70">
        <f t="shared" ca="1" si="1"/>
        <v>0</v>
      </c>
    </row>
    <row r="23" spans="1:35" x14ac:dyDescent="0.25">
      <c r="A23" s="65">
        <f t="shared" si="4"/>
        <v>43390</v>
      </c>
      <c r="B23" s="154">
        <f>'1. Inputs'!J27</f>
        <v>0</v>
      </c>
      <c r="C23" s="117">
        <f>'1. Inputs'!K27</f>
        <v>0</v>
      </c>
      <c r="D23" s="117">
        <f t="shared" si="0"/>
        <v>0</v>
      </c>
      <c r="E23" s="66">
        <f>'2. Exposure Periods'!C20</f>
        <v>9</v>
      </c>
      <c r="F23" s="66">
        <f>'2. Exposure Periods'!D20</f>
        <v>1</v>
      </c>
      <c r="G23" s="66">
        <f>'2. Exposure Periods'!$E20</f>
        <v>9</v>
      </c>
      <c r="H23" s="66">
        <f>'2. Exposure Periods'!$I20</f>
        <v>24</v>
      </c>
      <c r="I23" s="67">
        <f ca="1">SUM(OFFSET(C23,-E23-1-'2. Exposure Periods'!S20,0,E23))</f>
        <v>0</v>
      </c>
      <c r="J23" s="67">
        <f ca="1">SUM(OFFSET(D23,-1-'2. Exposure Periods'!S20,0,G23))</f>
        <v>0</v>
      </c>
      <c r="K23" s="67">
        <f ca="1">SUM(OFFSET(D23,-'2. Exposure Periods'!T20,0,H23))</f>
        <v>0</v>
      </c>
      <c r="L23" s="68">
        <f ca="1">$I23*'1. Inputs'!$D$44</f>
        <v>0</v>
      </c>
      <c r="M23" s="68">
        <f>$B23*'1. Inputs'!$D$40</f>
        <v>0</v>
      </c>
      <c r="N23" s="68">
        <f ca="1">$J23*'1. Inputs'!$D$44</f>
        <v>0</v>
      </c>
      <c r="O23" s="109">
        <f ca="1">('1. Inputs'!$D$49*$H23)*($K23/('1. Inputs'!$D$53*H23))</f>
        <v>0</v>
      </c>
      <c r="P23" s="68">
        <f>'1. Inputs'!$D$17</f>
        <v>0</v>
      </c>
      <c r="Q23" s="69">
        <f t="shared" ca="1" si="2"/>
        <v>0</v>
      </c>
      <c r="R23" s="54"/>
      <c r="S23" s="156">
        <f>'1. Inputs'!M27</f>
        <v>0</v>
      </c>
      <c r="T23" s="163">
        <f>'1. Inputs'!N27</f>
        <v>0</v>
      </c>
      <c r="U23" s="66">
        <f>'2. Exposure Periods'!K20</f>
        <v>9</v>
      </c>
      <c r="V23" s="66">
        <f>'2. Exposure Periods'!L20</f>
        <v>2</v>
      </c>
      <c r="W23" s="66">
        <f>'2. Exposure Periods'!M20</f>
        <v>9</v>
      </c>
      <c r="X23" s="66">
        <f>'2. Exposure Periods'!$I20</f>
        <v>24</v>
      </c>
      <c r="Y23" s="67">
        <f ca="1">SUM(OFFSET(T23,-U23-1-'2. Exposure Periods'!S20,0,U23))</f>
        <v>0</v>
      </c>
      <c r="Z23" s="67">
        <f ca="1">SUM(OFFSET(T23,-1-'2. Exposure Periods'!S20,0,W23))</f>
        <v>0</v>
      </c>
      <c r="AA23" s="67">
        <f ca="1">SUM(OFFSET(T23,-'2. Exposure Periods'!T20,0,X23))</f>
        <v>0</v>
      </c>
      <c r="AB23" s="109">
        <f ca="1">Y23*'1. Inputs'!$D$40</f>
        <v>0</v>
      </c>
      <c r="AC23" s="109">
        <f>SUM(S22:S23)*'1. Inputs'!$D$40</f>
        <v>0</v>
      </c>
      <c r="AD23" s="109">
        <f ca="1">Z23*'1. Inputs'!$D$40</f>
        <v>0</v>
      </c>
      <c r="AE23" s="68">
        <f>-X23*('1. Inputs'!$D$16/365)*'1. Inputs'!$D$15</f>
        <v>0</v>
      </c>
      <c r="AF23" s="68">
        <f>'1. Inputs'!$D$18</f>
        <v>0</v>
      </c>
      <c r="AG23" s="110">
        <f t="shared" ca="1" si="3"/>
        <v>0</v>
      </c>
      <c r="AI23" s="70">
        <f t="shared" ca="1" si="1"/>
        <v>0</v>
      </c>
    </row>
    <row r="24" spans="1:35" x14ac:dyDescent="0.25">
      <c r="A24" s="65">
        <f t="shared" si="4"/>
        <v>43391</v>
      </c>
      <c r="B24" s="154">
        <f>'1. Inputs'!J28</f>
        <v>0</v>
      </c>
      <c r="C24" s="117">
        <f>'1. Inputs'!K28</f>
        <v>0</v>
      </c>
      <c r="D24" s="117">
        <f t="shared" si="0"/>
        <v>0</v>
      </c>
      <c r="E24" s="66">
        <f>'2. Exposure Periods'!C21</f>
        <v>10</v>
      </c>
      <c r="F24" s="66">
        <f>'2. Exposure Periods'!D21</f>
        <v>1</v>
      </c>
      <c r="G24" s="66">
        <f>'2. Exposure Periods'!$E21</f>
        <v>9</v>
      </c>
      <c r="H24" s="66">
        <f>'2. Exposure Periods'!$I21</f>
        <v>25</v>
      </c>
      <c r="I24" s="67">
        <f ca="1">SUM(OFFSET(C24,-E24-1-'2. Exposure Periods'!S21,0,E24))</f>
        <v>0</v>
      </c>
      <c r="J24" s="67">
        <f ca="1">SUM(OFFSET(D24,-1-'2. Exposure Periods'!S21,0,G24))</f>
        <v>0</v>
      </c>
      <c r="K24" s="67">
        <f ca="1">SUM(OFFSET(D24,-'2. Exposure Periods'!T21,0,H24))</f>
        <v>0</v>
      </c>
      <c r="L24" s="68">
        <f ca="1">$I24*'1. Inputs'!$D$44</f>
        <v>0</v>
      </c>
      <c r="M24" s="68">
        <f>$B24*'1. Inputs'!$D$40</f>
        <v>0</v>
      </c>
      <c r="N24" s="68">
        <f ca="1">$J24*'1. Inputs'!$D$44</f>
        <v>0</v>
      </c>
      <c r="O24" s="109">
        <f ca="1">('1. Inputs'!$D$49*$H24)*($K24/('1. Inputs'!$D$53*H24))</f>
        <v>0</v>
      </c>
      <c r="P24" s="68">
        <f>'1. Inputs'!$D$17</f>
        <v>0</v>
      </c>
      <c r="Q24" s="69">
        <f t="shared" ca="1" si="2"/>
        <v>0</v>
      </c>
      <c r="R24" s="54"/>
      <c r="S24" s="156">
        <f>'1. Inputs'!M28</f>
        <v>0</v>
      </c>
      <c r="T24" s="163">
        <f>'1. Inputs'!N28</f>
        <v>0</v>
      </c>
      <c r="U24" s="66">
        <f>'2. Exposure Periods'!K21</f>
        <v>10</v>
      </c>
      <c r="V24" s="66">
        <f>'2. Exposure Periods'!L21</f>
        <v>2</v>
      </c>
      <c r="W24" s="66">
        <f>'2. Exposure Periods'!M21</f>
        <v>9</v>
      </c>
      <c r="X24" s="66">
        <f>'2. Exposure Periods'!$I21</f>
        <v>25</v>
      </c>
      <c r="Y24" s="67">
        <f ca="1">SUM(OFFSET(T24,-U24-1-'2. Exposure Periods'!S21,0,U24))</f>
        <v>0</v>
      </c>
      <c r="Z24" s="67">
        <f ca="1">SUM(OFFSET(T24,-1-'2. Exposure Periods'!S21,0,W24))</f>
        <v>0</v>
      </c>
      <c r="AA24" s="67">
        <f ca="1">SUM(OFFSET(T24,-'2. Exposure Periods'!T21,0,X24))</f>
        <v>0</v>
      </c>
      <c r="AB24" s="109">
        <f ca="1">Y24*'1. Inputs'!$D$40</f>
        <v>0</v>
      </c>
      <c r="AC24" s="109">
        <f>SUM(S23:S24)*'1. Inputs'!$D$40</f>
        <v>0</v>
      </c>
      <c r="AD24" s="109">
        <f ca="1">Z24*'1. Inputs'!$D$40</f>
        <v>0</v>
      </c>
      <c r="AE24" s="68">
        <f>-X24*('1. Inputs'!$D$16/365)*'1. Inputs'!$D$15</f>
        <v>0</v>
      </c>
      <c r="AF24" s="68">
        <f>'1. Inputs'!$D$18</f>
        <v>0</v>
      </c>
      <c r="AG24" s="110">
        <f t="shared" ca="1" si="3"/>
        <v>0</v>
      </c>
      <c r="AI24" s="70">
        <f t="shared" ca="1" si="1"/>
        <v>0</v>
      </c>
    </row>
    <row r="25" spans="1:35" x14ac:dyDescent="0.25">
      <c r="A25" s="65">
        <f t="shared" si="4"/>
        <v>43392</v>
      </c>
      <c r="B25" s="154">
        <f>'1. Inputs'!J29</f>
        <v>0</v>
      </c>
      <c r="C25" s="117">
        <f>'1. Inputs'!K29</f>
        <v>0</v>
      </c>
      <c r="D25" s="117">
        <f t="shared" si="0"/>
        <v>0</v>
      </c>
      <c r="E25" s="66">
        <f>'2. Exposure Periods'!C22</f>
        <v>11</v>
      </c>
      <c r="F25" s="66">
        <f>'2. Exposure Periods'!D22</f>
        <v>1</v>
      </c>
      <c r="G25" s="66">
        <f>'2. Exposure Periods'!$E22</f>
        <v>9</v>
      </c>
      <c r="H25" s="66">
        <f>'2. Exposure Periods'!$I22</f>
        <v>26</v>
      </c>
      <c r="I25" s="67">
        <f ca="1">SUM(OFFSET(C25,-E25-1-'2. Exposure Periods'!S22,0,E25))</f>
        <v>0</v>
      </c>
      <c r="J25" s="67">
        <f ca="1">SUM(OFFSET(D25,-1-'2. Exposure Periods'!S22,0,G25))</f>
        <v>0</v>
      </c>
      <c r="K25" s="67">
        <f ca="1">SUM(OFFSET(D25,-'2. Exposure Periods'!T22,0,H25))</f>
        <v>0</v>
      </c>
      <c r="L25" s="68">
        <f ca="1">$I25*'1. Inputs'!$D$44</f>
        <v>0</v>
      </c>
      <c r="M25" s="68">
        <f>$B25*'1. Inputs'!$D$40</f>
        <v>0</v>
      </c>
      <c r="N25" s="68">
        <f ca="1">$J25*'1. Inputs'!$D$44</f>
        <v>0</v>
      </c>
      <c r="O25" s="109">
        <f ca="1">('1. Inputs'!$D$49*$H25)*($K25/('1. Inputs'!$D$53*H25))</f>
        <v>0</v>
      </c>
      <c r="P25" s="68">
        <f>'1. Inputs'!$D$17</f>
        <v>0</v>
      </c>
      <c r="Q25" s="69">
        <f t="shared" ca="1" si="2"/>
        <v>0</v>
      </c>
      <c r="R25" s="54"/>
      <c r="S25" s="156">
        <f>'1. Inputs'!M29</f>
        <v>0</v>
      </c>
      <c r="T25" s="163">
        <f>'1. Inputs'!N29</f>
        <v>0</v>
      </c>
      <c r="U25" s="66">
        <f>'2. Exposure Periods'!K22</f>
        <v>11</v>
      </c>
      <c r="V25" s="66">
        <f>'2. Exposure Periods'!L22</f>
        <v>2</v>
      </c>
      <c r="W25" s="66">
        <f>'2. Exposure Periods'!M22</f>
        <v>9</v>
      </c>
      <c r="X25" s="66">
        <f>'2. Exposure Periods'!$I22</f>
        <v>26</v>
      </c>
      <c r="Y25" s="67">
        <f ca="1">SUM(OFFSET(T25,-U25-1-'2. Exposure Periods'!S22,0,U25))</f>
        <v>0</v>
      </c>
      <c r="Z25" s="67">
        <f ca="1">SUM(OFFSET(T25,-1-'2. Exposure Periods'!S22,0,W25))</f>
        <v>0</v>
      </c>
      <c r="AA25" s="67">
        <f ca="1">SUM(OFFSET(T25,-'2. Exposure Periods'!T22,0,X25))</f>
        <v>0</v>
      </c>
      <c r="AB25" s="109">
        <f ca="1">Y25*'1. Inputs'!$D$40</f>
        <v>0</v>
      </c>
      <c r="AC25" s="109">
        <f>SUM(S24:S25)*'1. Inputs'!$D$40</f>
        <v>0</v>
      </c>
      <c r="AD25" s="109">
        <f ca="1">Z25*'1. Inputs'!$D$40</f>
        <v>0</v>
      </c>
      <c r="AE25" s="68">
        <f>-X25*('1. Inputs'!$D$16/365)*'1. Inputs'!$D$15</f>
        <v>0</v>
      </c>
      <c r="AF25" s="68">
        <f>'1. Inputs'!$D$18</f>
        <v>0</v>
      </c>
      <c r="AG25" s="110">
        <f t="shared" ca="1" si="3"/>
        <v>0</v>
      </c>
      <c r="AI25" s="70">
        <f t="shared" ca="1" si="1"/>
        <v>0</v>
      </c>
    </row>
    <row r="26" spans="1:35" x14ac:dyDescent="0.25">
      <c r="A26" s="65">
        <f t="shared" si="4"/>
        <v>43393</v>
      </c>
      <c r="B26" s="154">
        <f>'1. Inputs'!J30</f>
        <v>0</v>
      </c>
      <c r="C26" s="117">
        <f>'1. Inputs'!K30</f>
        <v>0</v>
      </c>
      <c r="D26" s="117">
        <f t="shared" si="0"/>
        <v>0</v>
      </c>
      <c r="E26" s="66">
        <f>'2. Exposure Periods'!C23</f>
        <v>11</v>
      </c>
      <c r="F26" s="66">
        <f>'2. Exposure Periods'!D23</f>
        <v>1</v>
      </c>
      <c r="G26" s="66">
        <f>'2. Exposure Periods'!$E23</f>
        <v>10</v>
      </c>
      <c r="H26" s="66">
        <f>'2. Exposure Periods'!$I23</f>
        <v>27</v>
      </c>
      <c r="I26" s="67">
        <f ca="1">SUM(OFFSET(C26,-E26-1-'2. Exposure Periods'!S23,0,E26))</f>
        <v>0</v>
      </c>
      <c r="J26" s="67">
        <f ca="1">SUM(OFFSET(D26,-1-'2. Exposure Periods'!S23,0,G26))</f>
        <v>0</v>
      </c>
      <c r="K26" s="67">
        <f ca="1">SUM(OFFSET(D26,-'2. Exposure Periods'!T23,0,H26))</f>
        <v>0</v>
      </c>
      <c r="L26" s="68">
        <f ca="1">$I26*'1. Inputs'!$D$44</f>
        <v>0</v>
      </c>
      <c r="M26" s="68">
        <f>$B26*'1. Inputs'!$D$40</f>
        <v>0</v>
      </c>
      <c r="N26" s="68">
        <f ca="1">$J26*'1. Inputs'!$D$44</f>
        <v>0</v>
      </c>
      <c r="O26" s="109">
        <f ca="1">('1. Inputs'!$D$49*$H26)*($K26/('1. Inputs'!$D$53*H26))</f>
        <v>0</v>
      </c>
      <c r="P26" s="68">
        <f>'1. Inputs'!$D$17</f>
        <v>0</v>
      </c>
      <c r="Q26" s="69">
        <f t="shared" ca="1" si="2"/>
        <v>0</v>
      </c>
      <c r="R26" s="54"/>
      <c r="S26" s="156">
        <f>'1. Inputs'!M30</f>
        <v>0</v>
      </c>
      <c r="T26" s="163">
        <f>'1. Inputs'!N30</f>
        <v>0</v>
      </c>
      <c r="U26" s="66">
        <f>'2. Exposure Periods'!K23</f>
        <v>11</v>
      </c>
      <c r="V26" s="66">
        <f>'2. Exposure Periods'!L23</f>
        <v>2</v>
      </c>
      <c r="W26" s="66">
        <f>'2. Exposure Periods'!M23</f>
        <v>10</v>
      </c>
      <c r="X26" s="66">
        <f>'2. Exposure Periods'!$I23</f>
        <v>27</v>
      </c>
      <c r="Y26" s="67">
        <f ca="1">SUM(OFFSET(T26,-U26-1-'2. Exposure Periods'!S23,0,U26))</f>
        <v>0</v>
      </c>
      <c r="Z26" s="67">
        <f ca="1">SUM(OFFSET(T26,-1-'2. Exposure Periods'!S23,0,W26))</f>
        <v>0</v>
      </c>
      <c r="AA26" s="67">
        <f ca="1">SUM(OFFSET(T26,-'2. Exposure Periods'!T23,0,X26))</f>
        <v>0</v>
      </c>
      <c r="AB26" s="109">
        <f ca="1">Y26*'1. Inputs'!$D$40</f>
        <v>0</v>
      </c>
      <c r="AC26" s="109">
        <f>SUM(S25:S26)*'1. Inputs'!$D$40</f>
        <v>0</v>
      </c>
      <c r="AD26" s="109">
        <f ca="1">Z26*'1. Inputs'!$D$40</f>
        <v>0</v>
      </c>
      <c r="AE26" s="68">
        <f>-X26*('1. Inputs'!$D$16/365)*'1. Inputs'!$D$15</f>
        <v>0</v>
      </c>
      <c r="AF26" s="68">
        <f>'1. Inputs'!$D$18</f>
        <v>0</v>
      </c>
      <c r="AG26" s="110">
        <f t="shared" ca="1" si="3"/>
        <v>0</v>
      </c>
      <c r="AI26" s="70">
        <f t="shared" ca="1" si="1"/>
        <v>0</v>
      </c>
    </row>
    <row r="27" spans="1:35" x14ac:dyDescent="0.25">
      <c r="A27" s="65">
        <f t="shared" si="4"/>
        <v>43394</v>
      </c>
      <c r="B27" s="154">
        <f>'1. Inputs'!J31</f>
        <v>0</v>
      </c>
      <c r="C27" s="117">
        <f>'1. Inputs'!K31</f>
        <v>0</v>
      </c>
      <c r="D27" s="117">
        <f t="shared" si="0"/>
        <v>0</v>
      </c>
      <c r="E27" s="66">
        <f>'2. Exposure Periods'!C24</f>
        <v>11</v>
      </c>
      <c r="F27" s="66">
        <f>'2. Exposure Periods'!D24</f>
        <v>1</v>
      </c>
      <c r="G27" s="66">
        <f>'2. Exposure Periods'!$E24</f>
        <v>11</v>
      </c>
      <c r="H27" s="66">
        <f>'2. Exposure Periods'!$I24</f>
        <v>28</v>
      </c>
      <c r="I27" s="67">
        <f ca="1">SUM(OFFSET(C27,-E27-1-'2. Exposure Periods'!S24,0,E27))</f>
        <v>0</v>
      </c>
      <c r="J27" s="67">
        <f ca="1">SUM(OFFSET(D27,-1-'2. Exposure Periods'!S24,0,G27))</f>
        <v>0</v>
      </c>
      <c r="K27" s="67">
        <f ca="1">SUM(OFFSET(D27,-'2. Exposure Periods'!T24,0,H27))</f>
        <v>0</v>
      </c>
      <c r="L27" s="68">
        <f ca="1">$I27*'1. Inputs'!$D$44</f>
        <v>0</v>
      </c>
      <c r="M27" s="68">
        <f>$B27*'1. Inputs'!$D$40</f>
        <v>0</v>
      </c>
      <c r="N27" s="68">
        <f ca="1">$J27*'1. Inputs'!$D$44</f>
        <v>0</v>
      </c>
      <c r="O27" s="109">
        <f ca="1">('1. Inputs'!$D$49*$H27)*($K27/('1. Inputs'!$D$53*H27))</f>
        <v>0</v>
      </c>
      <c r="P27" s="68">
        <f>'1. Inputs'!$D$17</f>
        <v>0</v>
      </c>
      <c r="Q27" s="69">
        <f t="shared" ca="1" si="2"/>
        <v>0</v>
      </c>
      <c r="R27" s="54"/>
      <c r="S27" s="156">
        <f>'1. Inputs'!M31</f>
        <v>0</v>
      </c>
      <c r="T27" s="163">
        <f>'1. Inputs'!N31</f>
        <v>0</v>
      </c>
      <c r="U27" s="66">
        <f>'2. Exposure Periods'!K24</f>
        <v>11</v>
      </c>
      <c r="V27" s="66">
        <f>'2. Exposure Periods'!L24</f>
        <v>2</v>
      </c>
      <c r="W27" s="66">
        <f>'2. Exposure Periods'!M24</f>
        <v>11</v>
      </c>
      <c r="X27" s="66">
        <f>'2. Exposure Periods'!$I24</f>
        <v>28</v>
      </c>
      <c r="Y27" s="67">
        <f ca="1">SUM(OFFSET(T27,-U27-1-'2. Exposure Periods'!S24,0,U27))</f>
        <v>0</v>
      </c>
      <c r="Z27" s="67">
        <f ca="1">SUM(OFFSET(T27,-1-'2. Exposure Periods'!S24,0,W27))</f>
        <v>0</v>
      </c>
      <c r="AA27" s="67">
        <f ca="1">SUM(OFFSET(T27,-'2. Exposure Periods'!T24,0,X27))</f>
        <v>0</v>
      </c>
      <c r="AB27" s="109">
        <f ca="1">Y27*'1. Inputs'!$D$40</f>
        <v>0</v>
      </c>
      <c r="AC27" s="109">
        <f>SUM(S26:S27)*'1. Inputs'!$D$40</f>
        <v>0</v>
      </c>
      <c r="AD27" s="109">
        <f ca="1">Z27*'1. Inputs'!$D$40</f>
        <v>0</v>
      </c>
      <c r="AE27" s="68">
        <f>-X27*('1. Inputs'!$D$16/365)*'1. Inputs'!$D$15</f>
        <v>0</v>
      </c>
      <c r="AF27" s="68">
        <f>'1. Inputs'!$D$18</f>
        <v>0</v>
      </c>
      <c r="AG27" s="110">
        <f t="shared" ca="1" si="3"/>
        <v>0</v>
      </c>
      <c r="AI27" s="70">
        <f t="shared" ca="1" si="1"/>
        <v>0</v>
      </c>
    </row>
    <row r="28" spans="1:35" x14ac:dyDescent="0.25">
      <c r="A28" s="65">
        <f t="shared" si="4"/>
        <v>43395</v>
      </c>
      <c r="B28" s="154">
        <f>'1. Inputs'!J32</f>
        <v>0</v>
      </c>
      <c r="C28" s="117">
        <f>'1. Inputs'!K32</f>
        <v>0</v>
      </c>
      <c r="D28" s="117">
        <f t="shared" si="0"/>
        <v>0</v>
      </c>
      <c r="E28" s="66">
        <f>'2. Exposure Periods'!C25</f>
        <v>14</v>
      </c>
      <c r="F28" s="66">
        <f>'2. Exposure Periods'!D25</f>
        <v>1</v>
      </c>
      <c r="G28" s="66">
        <f>'2. Exposure Periods'!$E25</f>
        <v>9</v>
      </c>
      <c r="H28" s="66">
        <f>'2. Exposure Periods'!$I25</f>
        <v>29</v>
      </c>
      <c r="I28" s="67">
        <f ca="1">SUM(OFFSET(C28,-E28-1-'2. Exposure Periods'!S25,0,E28))</f>
        <v>0</v>
      </c>
      <c r="J28" s="67">
        <f ca="1">SUM(OFFSET(D28,-1-'2. Exposure Periods'!S25,0,G28))</f>
        <v>0</v>
      </c>
      <c r="K28" s="67">
        <f ca="1">SUM(OFFSET(D28,-'2. Exposure Periods'!T25,0,H28))</f>
        <v>0</v>
      </c>
      <c r="L28" s="68">
        <f ca="1">$I28*'1. Inputs'!$D$44</f>
        <v>0</v>
      </c>
      <c r="M28" s="68">
        <f>$B28*'1. Inputs'!$D$40</f>
        <v>0</v>
      </c>
      <c r="N28" s="68">
        <f ca="1">$J28*'1. Inputs'!$D$44</f>
        <v>0</v>
      </c>
      <c r="O28" s="109">
        <f ca="1">('1. Inputs'!$D$49*$H28)*($K28/('1. Inputs'!$D$53*H28))</f>
        <v>0</v>
      </c>
      <c r="P28" s="68">
        <f>'1. Inputs'!$D$17</f>
        <v>0</v>
      </c>
      <c r="Q28" s="69">
        <f t="shared" ca="1" si="2"/>
        <v>0</v>
      </c>
      <c r="R28" s="54"/>
      <c r="S28" s="156">
        <f>'1. Inputs'!M32</f>
        <v>0</v>
      </c>
      <c r="T28" s="163">
        <f>'1. Inputs'!N32</f>
        <v>0</v>
      </c>
      <c r="U28" s="66">
        <f>'2. Exposure Periods'!K25</f>
        <v>14</v>
      </c>
      <c r="V28" s="66">
        <f>'2. Exposure Periods'!L25</f>
        <v>2</v>
      </c>
      <c r="W28" s="66">
        <f>'2. Exposure Periods'!M25</f>
        <v>9</v>
      </c>
      <c r="X28" s="66">
        <f>'2. Exposure Periods'!$I25</f>
        <v>29</v>
      </c>
      <c r="Y28" s="67">
        <f ca="1">SUM(OFFSET(T28,-U28-1-'2. Exposure Periods'!S25,0,U28))</f>
        <v>0</v>
      </c>
      <c r="Z28" s="67">
        <f ca="1">SUM(OFFSET(T28,-1-'2. Exposure Periods'!S25,0,W28))</f>
        <v>0</v>
      </c>
      <c r="AA28" s="67">
        <f ca="1">SUM(OFFSET(T28,-'2. Exposure Periods'!T25,0,X28))</f>
        <v>0</v>
      </c>
      <c r="AB28" s="109">
        <f ca="1">Y28*'1. Inputs'!$D$40</f>
        <v>0</v>
      </c>
      <c r="AC28" s="109">
        <f>SUM(S27:S28)*'1. Inputs'!$D$40</f>
        <v>0</v>
      </c>
      <c r="AD28" s="109">
        <f ca="1">Z28*'1. Inputs'!$D$40</f>
        <v>0</v>
      </c>
      <c r="AE28" s="68">
        <f>-X28*('1. Inputs'!$D$16/365)*'1. Inputs'!$D$15</f>
        <v>0</v>
      </c>
      <c r="AF28" s="68">
        <f>'1. Inputs'!$D$18</f>
        <v>0</v>
      </c>
      <c r="AG28" s="110">
        <f t="shared" ca="1" si="3"/>
        <v>0</v>
      </c>
      <c r="AI28" s="70">
        <f t="shared" ca="1" si="1"/>
        <v>0</v>
      </c>
    </row>
    <row r="29" spans="1:35" x14ac:dyDescent="0.25">
      <c r="A29" s="65">
        <f t="shared" si="4"/>
        <v>43396</v>
      </c>
      <c r="B29" s="154">
        <f>'1. Inputs'!J33</f>
        <v>0</v>
      </c>
      <c r="C29" s="117">
        <f>'1. Inputs'!K33</f>
        <v>0</v>
      </c>
      <c r="D29" s="117">
        <f t="shared" si="0"/>
        <v>0</v>
      </c>
      <c r="E29" s="66">
        <f>'2. Exposure Periods'!C26</f>
        <v>15</v>
      </c>
      <c r="F29" s="66">
        <f>'2. Exposure Periods'!D26</f>
        <v>1</v>
      </c>
      <c r="G29" s="66">
        <f>'2. Exposure Periods'!$E26</f>
        <v>9</v>
      </c>
      <c r="H29" s="66">
        <f>'2. Exposure Periods'!$I26</f>
        <v>30</v>
      </c>
      <c r="I29" s="67">
        <f ca="1">SUM(OFFSET(C29,-E29-1-'2. Exposure Periods'!S26,0,E29))</f>
        <v>0</v>
      </c>
      <c r="J29" s="67">
        <f ca="1">SUM(OFFSET(D29,-1-'2. Exposure Periods'!S26,0,G29))</f>
        <v>0</v>
      </c>
      <c r="K29" s="67">
        <f ca="1">SUM(OFFSET(D29,-'2. Exposure Periods'!T26,0,H29))</f>
        <v>0</v>
      </c>
      <c r="L29" s="68">
        <f ca="1">$I29*'1. Inputs'!$D$44</f>
        <v>0</v>
      </c>
      <c r="M29" s="68">
        <f>$B29*'1. Inputs'!$D$40</f>
        <v>0</v>
      </c>
      <c r="N29" s="68">
        <f ca="1">$J29*'1. Inputs'!$D$44</f>
        <v>0</v>
      </c>
      <c r="O29" s="109">
        <f ca="1">('1. Inputs'!$D$49*$H29)*($K29/('1. Inputs'!$D$53*H29))</f>
        <v>0</v>
      </c>
      <c r="P29" s="68">
        <f>'1. Inputs'!$D$17</f>
        <v>0</v>
      </c>
      <c r="Q29" s="69">
        <f t="shared" ca="1" si="2"/>
        <v>0</v>
      </c>
      <c r="R29" s="54"/>
      <c r="S29" s="156">
        <f>'1. Inputs'!M33</f>
        <v>0</v>
      </c>
      <c r="T29" s="163">
        <f>'1. Inputs'!N33</f>
        <v>0</v>
      </c>
      <c r="U29" s="66">
        <f>'2. Exposure Periods'!K26</f>
        <v>15</v>
      </c>
      <c r="V29" s="66">
        <f>'2. Exposure Periods'!L26</f>
        <v>2</v>
      </c>
      <c r="W29" s="66">
        <f>'2. Exposure Periods'!M26</f>
        <v>9</v>
      </c>
      <c r="X29" s="66">
        <f>'2. Exposure Periods'!$I26</f>
        <v>30</v>
      </c>
      <c r="Y29" s="67">
        <f ca="1">SUM(OFFSET(T29,-U29-1-'2. Exposure Periods'!S26,0,U29))</f>
        <v>0</v>
      </c>
      <c r="Z29" s="67">
        <f ca="1">SUM(OFFSET(T29,-1-'2. Exposure Periods'!S26,0,W29))</f>
        <v>0</v>
      </c>
      <c r="AA29" s="67">
        <f ca="1">SUM(OFFSET(T29,-'2. Exposure Periods'!T26,0,X29))</f>
        <v>0</v>
      </c>
      <c r="AB29" s="109">
        <f ca="1">Y29*'1. Inputs'!$D$40</f>
        <v>0</v>
      </c>
      <c r="AC29" s="109">
        <f>SUM(S28:S29)*'1. Inputs'!$D$40</f>
        <v>0</v>
      </c>
      <c r="AD29" s="109">
        <f ca="1">Z29*'1. Inputs'!$D$40</f>
        <v>0</v>
      </c>
      <c r="AE29" s="68">
        <f>-X29*('1. Inputs'!$D$16/365)*'1. Inputs'!$D$15</f>
        <v>0</v>
      </c>
      <c r="AF29" s="68">
        <f>'1. Inputs'!$D$18</f>
        <v>0</v>
      </c>
      <c r="AG29" s="110">
        <f t="shared" ca="1" si="3"/>
        <v>0</v>
      </c>
      <c r="AI29" s="70">
        <f t="shared" ca="1" si="1"/>
        <v>0</v>
      </c>
    </row>
    <row r="30" spans="1:35" x14ac:dyDescent="0.25">
      <c r="A30" s="65">
        <f t="shared" si="4"/>
        <v>43397</v>
      </c>
      <c r="B30" s="154">
        <f>'1. Inputs'!J34</f>
        <v>0</v>
      </c>
      <c r="C30" s="117">
        <f>'1. Inputs'!K34</f>
        <v>0</v>
      </c>
      <c r="D30" s="117">
        <f t="shared" si="0"/>
        <v>0</v>
      </c>
      <c r="E30" s="66">
        <f>'2. Exposure Periods'!C27</f>
        <v>9</v>
      </c>
      <c r="F30" s="66">
        <f>'2. Exposure Periods'!D27</f>
        <v>1</v>
      </c>
      <c r="G30" s="66">
        <f>'2. Exposure Periods'!$E27</f>
        <v>9</v>
      </c>
      <c r="H30" s="66">
        <f>'2. Exposure Periods'!$I27</f>
        <v>31</v>
      </c>
      <c r="I30" s="67">
        <f ca="1">SUM(OFFSET(C30,-E30-1-'2. Exposure Periods'!S27,0,E30))</f>
        <v>0</v>
      </c>
      <c r="J30" s="67">
        <f ca="1">SUM(OFFSET(D30,-1-'2. Exposure Periods'!S27,0,G30))</f>
        <v>0</v>
      </c>
      <c r="K30" s="67">
        <f ca="1">SUM(OFFSET(D30,-'2. Exposure Periods'!T27,0,H30))</f>
        <v>0</v>
      </c>
      <c r="L30" s="68">
        <f ca="1">$I30*'1. Inputs'!$D$44</f>
        <v>0</v>
      </c>
      <c r="M30" s="68">
        <f>$B30*'1. Inputs'!$D$40</f>
        <v>0</v>
      </c>
      <c r="N30" s="68">
        <f ca="1">$J30*'1. Inputs'!$D$44</f>
        <v>0</v>
      </c>
      <c r="O30" s="109">
        <f ca="1">('1. Inputs'!$D$49*$H30)*($K30/('1. Inputs'!$D$53*H30))</f>
        <v>0</v>
      </c>
      <c r="P30" s="68">
        <f>'1. Inputs'!$D$17</f>
        <v>0</v>
      </c>
      <c r="Q30" s="69">
        <f t="shared" ca="1" si="2"/>
        <v>0</v>
      </c>
      <c r="R30" s="54"/>
      <c r="S30" s="156">
        <f>'1. Inputs'!M34</f>
        <v>0</v>
      </c>
      <c r="T30" s="163">
        <f>'1. Inputs'!N34</f>
        <v>0</v>
      </c>
      <c r="U30" s="66">
        <f>'2. Exposure Periods'!K27</f>
        <v>9</v>
      </c>
      <c r="V30" s="66">
        <f>'2. Exposure Periods'!L27</f>
        <v>2</v>
      </c>
      <c r="W30" s="66">
        <f>'2. Exposure Periods'!M27</f>
        <v>9</v>
      </c>
      <c r="X30" s="66">
        <f>'2. Exposure Periods'!$I27</f>
        <v>31</v>
      </c>
      <c r="Y30" s="67">
        <f ca="1">SUM(OFFSET(T30,-U30-1-'2. Exposure Periods'!S27,0,U30))</f>
        <v>0</v>
      </c>
      <c r="Z30" s="67">
        <f ca="1">SUM(OFFSET(T30,-1-'2. Exposure Periods'!S27,0,W30))</f>
        <v>0</v>
      </c>
      <c r="AA30" s="67">
        <f ca="1">SUM(OFFSET(T30,-'2. Exposure Periods'!T27,0,X30))</f>
        <v>0</v>
      </c>
      <c r="AB30" s="109">
        <f ca="1">Y30*'1. Inputs'!$D$40</f>
        <v>0</v>
      </c>
      <c r="AC30" s="109">
        <f>SUM(S29:S30)*'1. Inputs'!$D$40</f>
        <v>0</v>
      </c>
      <c r="AD30" s="109">
        <f ca="1">Z30*'1. Inputs'!$D$40</f>
        <v>0</v>
      </c>
      <c r="AE30" s="68">
        <f>-X30*('1. Inputs'!$D$16/365)*'1. Inputs'!$D$15</f>
        <v>0</v>
      </c>
      <c r="AF30" s="68">
        <f>'1. Inputs'!$D$18</f>
        <v>0</v>
      </c>
      <c r="AG30" s="110">
        <f t="shared" ca="1" si="3"/>
        <v>0</v>
      </c>
      <c r="AI30" s="70">
        <f t="shared" ca="1" si="1"/>
        <v>0</v>
      </c>
    </row>
    <row r="31" spans="1:35" x14ac:dyDescent="0.25">
      <c r="A31" s="65">
        <f t="shared" si="4"/>
        <v>43398</v>
      </c>
      <c r="B31" s="154">
        <f>'1. Inputs'!J35</f>
        <v>0</v>
      </c>
      <c r="C31" s="117">
        <f>'1. Inputs'!K35</f>
        <v>0</v>
      </c>
      <c r="D31" s="117">
        <f t="shared" si="0"/>
        <v>0</v>
      </c>
      <c r="E31" s="66">
        <f>'2. Exposure Periods'!C28</f>
        <v>10</v>
      </c>
      <c r="F31" s="66">
        <f>'2. Exposure Periods'!D28</f>
        <v>1</v>
      </c>
      <c r="G31" s="66">
        <f>'2. Exposure Periods'!$E28</f>
        <v>9</v>
      </c>
      <c r="H31" s="66">
        <f>'2. Exposure Periods'!$I28</f>
        <v>32</v>
      </c>
      <c r="I31" s="67">
        <f ca="1">SUM(OFFSET(C31,-E31-1-'2. Exposure Periods'!S28,0,E31))</f>
        <v>0</v>
      </c>
      <c r="J31" s="67">
        <f ca="1">SUM(OFFSET(D31,-1-'2. Exposure Periods'!S28,0,G31))</f>
        <v>0</v>
      </c>
      <c r="K31" s="67">
        <f ca="1">SUM(OFFSET(D31,-'2. Exposure Periods'!T28,0,H31))</f>
        <v>0</v>
      </c>
      <c r="L31" s="68">
        <f ca="1">$I31*'1. Inputs'!$D$44</f>
        <v>0</v>
      </c>
      <c r="M31" s="68">
        <f>$B31*'1. Inputs'!$D$40</f>
        <v>0</v>
      </c>
      <c r="N31" s="68">
        <f ca="1">$J31*'1. Inputs'!$D$44</f>
        <v>0</v>
      </c>
      <c r="O31" s="109">
        <f ca="1">('1. Inputs'!$D$49*$H31)*($K31/('1. Inputs'!$D$53*H31))</f>
        <v>0</v>
      </c>
      <c r="P31" s="68">
        <f>'1. Inputs'!$D$17</f>
        <v>0</v>
      </c>
      <c r="Q31" s="69">
        <f t="shared" ca="1" si="2"/>
        <v>0</v>
      </c>
      <c r="R31" s="54"/>
      <c r="S31" s="156">
        <f>'1. Inputs'!M35</f>
        <v>0</v>
      </c>
      <c r="T31" s="163">
        <f>'1. Inputs'!N35</f>
        <v>0</v>
      </c>
      <c r="U31" s="66">
        <f>'2. Exposure Periods'!K28</f>
        <v>10</v>
      </c>
      <c r="V31" s="66">
        <f>'2. Exposure Periods'!L28</f>
        <v>2</v>
      </c>
      <c r="W31" s="66">
        <f>'2. Exposure Periods'!M28</f>
        <v>9</v>
      </c>
      <c r="X31" s="66">
        <f>'2. Exposure Periods'!$I28</f>
        <v>32</v>
      </c>
      <c r="Y31" s="67">
        <f ca="1">SUM(OFFSET(T31,-U31-1-'2. Exposure Periods'!S28,0,U31))</f>
        <v>0</v>
      </c>
      <c r="Z31" s="67">
        <f ca="1">SUM(OFFSET(T31,-1-'2. Exposure Periods'!S28,0,W31))</f>
        <v>0</v>
      </c>
      <c r="AA31" s="67">
        <f ca="1">SUM(OFFSET(T31,-'2. Exposure Periods'!T28,0,X31))</f>
        <v>0</v>
      </c>
      <c r="AB31" s="109">
        <f ca="1">Y31*'1. Inputs'!$D$40</f>
        <v>0</v>
      </c>
      <c r="AC31" s="109">
        <f>SUM(S30:S31)*'1. Inputs'!$D$40</f>
        <v>0</v>
      </c>
      <c r="AD31" s="109">
        <f ca="1">Z31*'1. Inputs'!$D$40</f>
        <v>0</v>
      </c>
      <c r="AE31" s="68">
        <f>-X31*('1. Inputs'!$D$16/365)*'1. Inputs'!$D$15</f>
        <v>0</v>
      </c>
      <c r="AF31" s="68">
        <f>'1. Inputs'!$D$18</f>
        <v>0</v>
      </c>
      <c r="AG31" s="110">
        <f t="shared" ca="1" si="3"/>
        <v>0</v>
      </c>
      <c r="AI31" s="70">
        <f t="shared" ca="1" si="1"/>
        <v>0</v>
      </c>
    </row>
    <row r="32" spans="1:35" x14ac:dyDescent="0.25">
      <c r="A32" s="65">
        <f t="shared" si="4"/>
        <v>43399</v>
      </c>
      <c r="B32" s="154">
        <f>'1. Inputs'!J36</f>
        <v>0</v>
      </c>
      <c r="C32" s="117">
        <f>'1. Inputs'!K36</f>
        <v>0</v>
      </c>
      <c r="D32" s="117">
        <f t="shared" si="0"/>
        <v>0</v>
      </c>
      <c r="E32" s="66">
        <f>'2. Exposure Periods'!C29</f>
        <v>11</v>
      </c>
      <c r="F32" s="66">
        <f>'2. Exposure Periods'!D29</f>
        <v>1</v>
      </c>
      <c r="G32" s="66">
        <f>'2. Exposure Periods'!$E29</f>
        <v>9</v>
      </c>
      <c r="H32" s="66">
        <f>'2. Exposure Periods'!$I29</f>
        <v>33</v>
      </c>
      <c r="I32" s="67">
        <f ca="1">SUM(OFFSET(C32,-E32-1-'2. Exposure Periods'!S29,0,E32))</f>
        <v>0</v>
      </c>
      <c r="J32" s="67">
        <f ca="1">SUM(OFFSET(D32,-1-'2. Exposure Periods'!S29,0,G32))</f>
        <v>0</v>
      </c>
      <c r="K32" s="67">
        <f ca="1">SUM(OFFSET(D32,-'2. Exposure Periods'!T29,0,H32))</f>
        <v>0</v>
      </c>
      <c r="L32" s="68">
        <f ca="1">$I32*'1. Inputs'!$D$44</f>
        <v>0</v>
      </c>
      <c r="M32" s="68">
        <f>$B32*'1. Inputs'!$D$40</f>
        <v>0</v>
      </c>
      <c r="N32" s="68">
        <f ca="1">$J32*'1. Inputs'!$D$44</f>
        <v>0</v>
      </c>
      <c r="O32" s="109">
        <f ca="1">('1. Inputs'!$D$49*$H32)*($K32/('1. Inputs'!$D$53*H32))</f>
        <v>0</v>
      </c>
      <c r="P32" s="68">
        <f>'1. Inputs'!$D$17</f>
        <v>0</v>
      </c>
      <c r="Q32" s="69">
        <f t="shared" ca="1" si="2"/>
        <v>0</v>
      </c>
      <c r="R32" s="54"/>
      <c r="S32" s="156">
        <f>'1. Inputs'!M36</f>
        <v>0</v>
      </c>
      <c r="T32" s="163">
        <f>'1. Inputs'!N36</f>
        <v>0</v>
      </c>
      <c r="U32" s="66">
        <f>'2. Exposure Periods'!K29</f>
        <v>11</v>
      </c>
      <c r="V32" s="66">
        <f>'2. Exposure Periods'!L29</f>
        <v>2</v>
      </c>
      <c r="W32" s="66">
        <f>'2. Exposure Periods'!M29</f>
        <v>9</v>
      </c>
      <c r="X32" s="66">
        <f>'2. Exposure Periods'!$I29</f>
        <v>33</v>
      </c>
      <c r="Y32" s="67">
        <f ca="1">SUM(OFFSET(T32,-U32-1-'2. Exposure Periods'!S29,0,U32))</f>
        <v>0</v>
      </c>
      <c r="Z32" s="67">
        <f ca="1">SUM(OFFSET(T32,-1-'2. Exposure Periods'!S29,0,W32))</f>
        <v>0</v>
      </c>
      <c r="AA32" s="67">
        <f ca="1">SUM(OFFSET(T32,-'2. Exposure Periods'!T29,0,X32))</f>
        <v>0</v>
      </c>
      <c r="AB32" s="109">
        <f ca="1">Y32*'1. Inputs'!$D$40</f>
        <v>0</v>
      </c>
      <c r="AC32" s="109">
        <f>SUM(S31:S32)*'1. Inputs'!$D$40</f>
        <v>0</v>
      </c>
      <c r="AD32" s="109">
        <f ca="1">Z32*'1. Inputs'!$D$40</f>
        <v>0</v>
      </c>
      <c r="AE32" s="68">
        <f>-X32*('1. Inputs'!$D$16/365)*'1. Inputs'!$D$15</f>
        <v>0</v>
      </c>
      <c r="AF32" s="68">
        <f>'1. Inputs'!$D$18</f>
        <v>0</v>
      </c>
      <c r="AG32" s="110">
        <f t="shared" ca="1" si="3"/>
        <v>0</v>
      </c>
      <c r="AI32" s="70">
        <f t="shared" ca="1" si="1"/>
        <v>0</v>
      </c>
    </row>
    <row r="33" spans="1:35" x14ac:dyDescent="0.25">
      <c r="A33" s="65">
        <f t="shared" si="4"/>
        <v>43400</v>
      </c>
      <c r="B33" s="154">
        <f>'1. Inputs'!J37</f>
        <v>0</v>
      </c>
      <c r="C33" s="117">
        <f>'1. Inputs'!K37</f>
        <v>0</v>
      </c>
      <c r="D33" s="117">
        <f t="shared" si="0"/>
        <v>0</v>
      </c>
      <c r="E33" s="66">
        <f>'2. Exposure Periods'!C30</f>
        <v>11</v>
      </c>
      <c r="F33" s="66">
        <f>'2. Exposure Periods'!D30</f>
        <v>1</v>
      </c>
      <c r="G33" s="66">
        <f>'2. Exposure Periods'!$E30</f>
        <v>10</v>
      </c>
      <c r="H33" s="66">
        <f>'2. Exposure Periods'!$I30</f>
        <v>34</v>
      </c>
      <c r="I33" s="67">
        <f ca="1">SUM(OFFSET(C33,-E33-1-'2. Exposure Periods'!S30,0,E33))</f>
        <v>0</v>
      </c>
      <c r="J33" s="67">
        <f ca="1">SUM(OFFSET(D33,-1-'2. Exposure Periods'!S30,0,G33))</f>
        <v>0</v>
      </c>
      <c r="K33" s="67">
        <f ca="1">SUM(OFFSET(D33,-'2. Exposure Periods'!T30,0,H33))</f>
        <v>0</v>
      </c>
      <c r="L33" s="68">
        <f ca="1">$I33*'1. Inputs'!$D$44</f>
        <v>0</v>
      </c>
      <c r="M33" s="68">
        <f>$B33*'1. Inputs'!$D$40</f>
        <v>0</v>
      </c>
      <c r="N33" s="68">
        <f ca="1">$J33*'1. Inputs'!$D$44</f>
        <v>0</v>
      </c>
      <c r="O33" s="109">
        <f ca="1">('1. Inputs'!$D$49*$H33)*($K33/('1. Inputs'!$D$53*H33))</f>
        <v>0</v>
      </c>
      <c r="P33" s="68">
        <f>'1. Inputs'!$D$17</f>
        <v>0</v>
      </c>
      <c r="Q33" s="69">
        <f t="shared" ca="1" si="2"/>
        <v>0</v>
      </c>
      <c r="R33" s="54"/>
      <c r="S33" s="156">
        <f>'1. Inputs'!M37</f>
        <v>0</v>
      </c>
      <c r="T33" s="163">
        <f>'1. Inputs'!N37</f>
        <v>0</v>
      </c>
      <c r="U33" s="66">
        <f>'2. Exposure Periods'!K30</f>
        <v>11</v>
      </c>
      <c r="V33" s="66">
        <f>'2. Exposure Periods'!L30</f>
        <v>2</v>
      </c>
      <c r="W33" s="66">
        <f>'2. Exposure Periods'!M30</f>
        <v>10</v>
      </c>
      <c r="X33" s="66">
        <f>'2. Exposure Periods'!$I30</f>
        <v>34</v>
      </c>
      <c r="Y33" s="67">
        <f ca="1">SUM(OFFSET(T33,-U33-1-'2. Exposure Periods'!S30,0,U33))</f>
        <v>0</v>
      </c>
      <c r="Z33" s="67">
        <f ca="1">SUM(OFFSET(T33,-1-'2. Exposure Periods'!S30,0,W33))</f>
        <v>0</v>
      </c>
      <c r="AA33" s="67">
        <f ca="1">SUM(OFFSET(T33,-'2. Exposure Periods'!T30,0,X33))</f>
        <v>0</v>
      </c>
      <c r="AB33" s="109">
        <f ca="1">Y33*'1. Inputs'!$D$40</f>
        <v>0</v>
      </c>
      <c r="AC33" s="109">
        <f>SUM(S32:S33)*'1. Inputs'!$D$40</f>
        <v>0</v>
      </c>
      <c r="AD33" s="109">
        <f ca="1">Z33*'1. Inputs'!$D$40</f>
        <v>0</v>
      </c>
      <c r="AE33" s="68">
        <f>-X33*('1. Inputs'!$D$16/365)*'1. Inputs'!$D$15</f>
        <v>0</v>
      </c>
      <c r="AF33" s="68">
        <f>'1. Inputs'!$D$18</f>
        <v>0</v>
      </c>
      <c r="AG33" s="110">
        <f t="shared" ca="1" si="3"/>
        <v>0</v>
      </c>
      <c r="AI33" s="70">
        <f t="shared" ca="1" si="1"/>
        <v>0</v>
      </c>
    </row>
    <row r="34" spans="1:35" x14ac:dyDescent="0.25">
      <c r="A34" s="65">
        <f t="shared" si="4"/>
        <v>43401</v>
      </c>
      <c r="B34" s="154">
        <f>'1. Inputs'!J38</f>
        <v>0</v>
      </c>
      <c r="C34" s="117">
        <f>'1. Inputs'!K38</f>
        <v>0</v>
      </c>
      <c r="D34" s="117">
        <f t="shared" si="0"/>
        <v>0</v>
      </c>
      <c r="E34" s="66">
        <f>'2. Exposure Periods'!C31</f>
        <v>11</v>
      </c>
      <c r="F34" s="66">
        <f>'2. Exposure Periods'!D31</f>
        <v>1</v>
      </c>
      <c r="G34" s="66">
        <f>'2. Exposure Periods'!$E31</f>
        <v>11</v>
      </c>
      <c r="H34" s="66">
        <f>'2. Exposure Periods'!$I31</f>
        <v>35</v>
      </c>
      <c r="I34" s="67">
        <f ca="1">SUM(OFFSET(C34,-E34-1-'2. Exposure Periods'!S31,0,E34))</f>
        <v>0</v>
      </c>
      <c r="J34" s="67">
        <f ca="1">SUM(OFFSET(D34,-1-'2. Exposure Periods'!S31,0,G34))</f>
        <v>0</v>
      </c>
      <c r="K34" s="67">
        <f ca="1">SUM(OFFSET(D34,-'2. Exposure Periods'!T31,0,H34))</f>
        <v>0</v>
      </c>
      <c r="L34" s="68">
        <f ca="1">$I34*'1. Inputs'!$D$44</f>
        <v>0</v>
      </c>
      <c r="M34" s="68">
        <f>$B34*'1. Inputs'!$D$40</f>
        <v>0</v>
      </c>
      <c r="N34" s="68">
        <f ca="1">$J34*'1. Inputs'!$D$44</f>
        <v>0</v>
      </c>
      <c r="O34" s="109">
        <f ca="1">('1. Inputs'!$D$49*$H34)*($K34/('1. Inputs'!$D$53*H34))</f>
        <v>0</v>
      </c>
      <c r="P34" s="68">
        <f>'1. Inputs'!$D$17</f>
        <v>0</v>
      </c>
      <c r="Q34" s="69">
        <f t="shared" ca="1" si="2"/>
        <v>0</v>
      </c>
      <c r="R34" s="54"/>
      <c r="S34" s="156">
        <f>'1. Inputs'!M38</f>
        <v>0</v>
      </c>
      <c r="T34" s="163">
        <f>'1. Inputs'!N38</f>
        <v>0</v>
      </c>
      <c r="U34" s="66">
        <f>'2. Exposure Periods'!K31</f>
        <v>11</v>
      </c>
      <c r="V34" s="66">
        <f>'2. Exposure Periods'!L31</f>
        <v>2</v>
      </c>
      <c r="W34" s="66">
        <f>'2. Exposure Periods'!M31</f>
        <v>11</v>
      </c>
      <c r="X34" s="66">
        <f>'2. Exposure Periods'!$I31</f>
        <v>35</v>
      </c>
      <c r="Y34" s="67">
        <f ca="1">SUM(OFFSET(T34,-U34-1-'2. Exposure Periods'!S31,0,U34))</f>
        <v>0</v>
      </c>
      <c r="Z34" s="67">
        <f ca="1">SUM(OFFSET(T34,-1-'2. Exposure Periods'!S31,0,W34))</f>
        <v>0</v>
      </c>
      <c r="AA34" s="67">
        <f ca="1">SUM(OFFSET(T34,-'2. Exposure Periods'!T31,0,X34))</f>
        <v>0</v>
      </c>
      <c r="AB34" s="109">
        <f ca="1">Y34*'1. Inputs'!$D$40</f>
        <v>0</v>
      </c>
      <c r="AC34" s="109">
        <f>SUM(S33:S34)*'1. Inputs'!$D$40</f>
        <v>0</v>
      </c>
      <c r="AD34" s="109">
        <f ca="1">Z34*'1. Inputs'!$D$40</f>
        <v>0</v>
      </c>
      <c r="AE34" s="68">
        <f>-X34*('1. Inputs'!$D$16/365)*'1. Inputs'!$D$15</f>
        <v>0</v>
      </c>
      <c r="AF34" s="68">
        <f>'1. Inputs'!$D$18</f>
        <v>0</v>
      </c>
      <c r="AG34" s="110">
        <f t="shared" ca="1" si="3"/>
        <v>0</v>
      </c>
      <c r="AI34" s="70">
        <f t="shared" ca="1" si="1"/>
        <v>0</v>
      </c>
    </row>
    <row r="35" spans="1:35" x14ac:dyDescent="0.25">
      <c r="A35" s="65">
        <f t="shared" si="4"/>
        <v>43402</v>
      </c>
      <c r="B35" s="154">
        <f>'1. Inputs'!J39</f>
        <v>0</v>
      </c>
      <c r="C35" s="117">
        <f>'1. Inputs'!K39</f>
        <v>0</v>
      </c>
      <c r="D35" s="117">
        <f t="shared" si="0"/>
        <v>0</v>
      </c>
      <c r="E35" s="66">
        <f>'2. Exposure Periods'!C32</f>
        <v>14</v>
      </c>
      <c r="F35" s="66">
        <f>'2. Exposure Periods'!D32</f>
        <v>1</v>
      </c>
      <c r="G35" s="66">
        <f>'2. Exposure Periods'!$E32</f>
        <v>9</v>
      </c>
      <c r="H35" s="66">
        <f>'2. Exposure Periods'!$I32</f>
        <v>36</v>
      </c>
      <c r="I35" s="67">
        <f ca="1">SUM(OFFSET(C35,-E35-1-'2. Exposure Periods'!S32,0,E35))</f>
        <v>0</v>
      </c>
      <c r="J35" s="67">
        <f ca="1">SUM(OFFSET(D35,-1-'2. Exposure Periods'!S32,0,G35))</f>
        <v>0</v>
      </c>
      <c r="K35" s="67">
        <f ca="1">SUM(OFFSET(D35,-'2. Exposure Periods'!T32,0,H35))</f>
        <v>0</v>
      </c>
      <c r="L35" s="68">
        <f ca="1">$I35*'1. Inputs'!$D$44</f>
        <v>0</v>
      </c>
      <c r="M35" s="68">
        <f>$B35*'1. Inputs'!$D$40</f>
        <v>0</v>
      </c>
      <c r="N35" s="68">
        <f ca="1">$J35*'1. Inputs'!$D$44</f>
        <v>0</v>
      </c>
      <c r="O35" s="109">
        <f ca="1">('1. Inputs'!$D$49*$H35)*($K35/('1. Inputs'!$D$53*H35))</f>
        <v>0</v>
      </c>
      <c r="P35" s="68">
        <f>'1. Inputs'!$D$17</f>
        <v>0</v>
      </c>
      <c r="Q35" s="69">
        <f t="shared" ca="1" si="2"/>
        <v>0</v>
      </c>
      <c r="R35" s="54"/>
      <c r="S35" s="156">
        <f>'1. Inputs'!M39</f>
        <v>0</v>
      </c>
      <c r="T35" s="163">
        <f>'1. Inputs'!N39</f>
        <v>0</v>
      </c>
      <c r="U35" s="66">
        <f>'2. Exposure Periods'!K32</f>
        <v>14</v>
      </c>
      <c r="V35" s="66">
        <f>'2. Exposure Periods'!L32</f>
        <v>2</v>
      </c>
      <c r="W35" s="66">
        <f>'2. Exposure Periods'!M32</f>
        <v>9</v>
      </c>
      <c r="X35" s="66">
        <f>'2. Exposure Periods'!$I32</f>
        <v>36</v>
      </c>
      <c r="Y35" s="67">
        <f ca="1">SUM(OFFSET(T35,-U35-1-'2. Exposure Periods'!S32,0,U35))</f>
        <v>0</v>
      </c>
      <c r="Z35" s="67">
        <f ca="1">SUM(OFFSET(T35,-1-'2. Exposure Periods'!S32,0,W35))</f>
        <v>0</v>
      </c>
      <c r="AA35" s="67">
        <f ca="1">SUM(OFFSET(T35,-'2. Exposure Periods'!T32,0,X35))</f>
        <v>0</v>
      </c>
      <c r="AB35" s="109">
        <f ca="1">Y35*'1. Inputs'!$D$40</f>
        <v>0</v>
      </c>
      <c r="AC35" s="109">
        <f>SUM(S34:S35)*'1. Inputs'!$D$40</f>
        <v>0</v>
      </c>
      <c r="AD35" s="109">
        <f ca="1">Z35*'1. Inputs'!$D$40</f>
        <v>0</v>
      </c>
      <c r="AE35" s="68">
        <f>-X35*('1. Inputs'!$D$16/365)*'1. Inputs'!$D$15</f>
        <v>0</v>
      </c>
      <c r="AF35" s="68">
        <f>'1. Inputs'!$D$18</f>
        <v>0</v>
      </c>
      <c r="AG35" s="110">
        <f t="shared" ca="1" si="3"/>
        <v>0</v>
      </c>
      <c r="AI35" s="70">
        <f t="shared" ca="1" si="1"/>
        <v>0</v>
      </c>
    </row>
    <row r="36" spans="1:35" x14ac:dyDescent="0.25">
      <c r="A36" s="65">
        <f t="shared" si="4"/>
        <v>43403</v>
      </c>
      <c r="B36" s="154">
        <f>'1. Inputs'!J40</f>
        <v>0</v>
      </c>
      <c r="C36" s="117">
        <f>'1. Inputs'!K40</f>
        <v>0</v>
      </c>
      <c r="D36" s="117">
        <f t="shared" si="0"/>
        <v>0</v>
      </c>
      <c r="E36" s="66">
        <f>'2. Exposure Periods'!C33</f>
        <v>15</v>
      </c>
      <c r="F36" s="66">
        <f>'2. Exposure Periods'!D33</f>
        <v>1</v>
      </c>
      <c r="G36" s="66">
        <f>'2. Exposure Periods'!$E33</f>
        <v>9</v>
      </c>
      <c r="H36" s="66">
        <f>'2. Exposure Periods'!$I33</f>
        <v>37</v>
      </c>
      <c r="I36" s="67">
        <f ca="1">SUM(OFFSET(C36,-E36-1-'2. Exposure Periods'!S33,0,E36))</f>
        <v>0</v>
      </c>
      <c r="J36" s="67">
        <f ca="1">SUM(OFFSET(D36,-1-'2. Exposure Periods'!S33,0,G36))</f>
        <v>0</v>
      </c>
      <c r="K36" s="67">
        <f ca="1">SUM(OFFSET(D36,-'2. Exposure Periods'!T33,0,H36))</f>
        <v>0</v>
      </c>
      <c r="L36" s="68">
        <f ca="1">$I36*'1. Inputs'!$D$44</f>
        <v>0</v>
      </c>
      <c r="M36" s="68">
        <f>$B36*'1. Inputs'!$D$40</f>
        <v>0</v>
      </c>
      <c r="N36" s="68">
        <f ca="1">$J36*'1. Inputs'!$D$44</f>
        <v>0</v>
      </c>
      <c r="O36" s="109">
        <f ca="1">('1. Inputs'!$D$49*$H36)*($K36/('1. Inputs'!$D$53*H36))</f>
        <v>0</v>
      </c>
      <c r="P36" s="68">
        <f>'1. Inputs'!$D$17</f>
        <v>0</v>
      </c>
      <c r="Q36" s="69">
        <f t="shared" ca="1" si="2"/>
        <v>0</v>
      </c>
      <c r="R36" s="54"/>
      <c r="S36" s="156">
        <f>'1. Inputs'!M40</f>
        <v>0</v>
      </c>
      <c r="T36" s="163">
        <f>'1. Inputs'!N40</f>
        <v>0</v>
      </c>
      <c r="U36" s="66">
        <f>'2. Exposure Periods'!K33</f>
        <v>15</v>
      </c>
      <c r="V36" s="66">
        <f>'2. Exposure Periods'!L33</f>
        <v>2</v>
      </c>
      <c r="W36" s="66">
        <f>'2. Exposure Periods'!M33</f>
        <v>9</v>
      </c>
      <c r="X36" s="66">
        <f>'2. Exposure Periods'!$I33</f>
        <v>37</v>
      </c>
      <c r="Y36" s="67">
        <f ca="1">SUM(OFFSET(T36,-U36-1-'2. Exposure Periods'!S33,0,U36))</f>
        <v>0</v>
      </c>
      <c r="Z36" s="67">
        <f ca="1">SUM(OFFSET(T36,-1-'2. Exposure Periods'!S33,0,W36))</f>
        <v>0</v>
      </c>
      <c r="AA36" s="67">
        <f ca="1">SUM(OFFSET(T36,-'2. Exposure Periods'!T33,0,X36))</f>
        <v>0</v>
      </c>
      <c r="AB36" s="109">
        <f ca="1">Y36*'1. Inputs'!$D$40</f>
        <v>0</v>
      </c>
      <c r="AC36" s="109">
        <f>SUM(S35:S36)*'1. Inputs'!$D$40</f>
        <v>0</v>
      </c>
      <c r="AD36" s="109">
        <f ca="1">Z36*'1. Inputs'!$D$40</f>
        <v>0</v>
      </c>
      <c r="AE36" s="68">
        <f>-X36*('1. Inputs'!$D$16/365)*'1. Inputs'!$D$15</f>
        <v>0</v>
      </c>
      <c r="AF36" s="68">
        <f>'1. Inputs'!$D$18</f>
        <v>0</v>
      </c>
      <c r="AG36" s="110">
        <f t="shared" ca="1" si="3"/>
        <v>0</v>
      </c>
      <c r="AI36" s="70">
        <f t="shared" ca="1" si="1"/>
        <v>0</v>
      </c>
    </row>
    <row r="37" spans="1:35" x14ac:dyDescent="0.25">
      <c r="A37" s="65">
        <f t="shared" si="4"/>
        <v>43404</v>
      </c>
      <c r="B37" s="154">
        <f>'1. Inputs'!J41</f>
        <v>0</v>
      </c>
      <c r="C37" s="117">
        <f>'1. Inputs'!K41</f>
        <v>0</v>
      </c>
      <c r="D37" s="117">
        <f t="shared" si="0"/>
        <v>0</v>
      </c>
      <c r="E37" s="66">
        <f>'2. Exposure Periods'!C34</f>
        <v>9</v>
      </c>
      <c r="F37" s="66">
        <f>'2. Exposure Periods'!D34</f>
        <v>1</v>
      </c>
      <c r="G37" s="66">
        <f>'2. Exposure Periods'!$E34</f>
        <v>9</v>
      </c>
      <c r="H37" s="66">
        <f>'2. Exposure Periods'!$I34</f>
        <v>38</v>
      </c>
      <c r="I37" s="67">
        <f ca="1">SUM(OFFSET(C37,-E37-1-'2. Exposure Periods'!S34,0,E37))</f>
        <v>0</v>
      </c>
      <c r="J37" s="67">
        <f ca="1">SUM(OFFSET(D37,-1-'2. Exposure Periods'!S34,0,G37))</f>
        <v>0</v>
      </c>
      <c r="K37" s="67">
        <f ca="1">SUM(OFFSET(D37,-'2. Exposure Periods'!T34,0,H37))</f>
        <v>0</v>
      </c>
      <c r="L37" s="68">
        <f ca="1">$I37*'1. Inputs'!$D$44</f>
        <v>0</v>
      </c>
      <c r="M37" s="68">
        <f>$B37*'1. Inputs'!$D$40</f>
        <v>0</v>
      </c>
      <c r="N37" s="68">
        <f ca="1">$J37*'1. Inputs'!$D$44</f>
        <v>0</v>
      </c>
      <c r="O37" s="109">
        <f ca="1">('1. Inputs'!$D$49*$H37)*($K37/('1. Inputs'!$D$53*H37))</f>
        <v>0</v>
      </c>
      <c r="P37" s="68">
        <f>'1. Inputs'!$D$17</f>
        <v>0</v>
      </c>
      <c r="Q37" s="69">
        <f t="shared" ca="1" si="2"/>
        <v>0</v>
      </c>
      <c r="R37" s="54"/>
      <c r="S37" s="156">
        <f>'1. Inputs'!M41</f>
        <v>0</v>
      </c>
      <c r="T37" s="163">
        <f>'1. Inputs'!N41</f>
        <v>0</v>
      </c>
      <c r="U37" s="66">
        <f>'2. Exposure Periods'!K34</f>
        <v>9</v>
      </c>
      <c r="V37" s="66">
        <f>'2. Exposure Periods'!L34</f>
        <v>2</v>
      </c>
      <c r="W37" s="66">
        <f>'2. Exposure Periods'!M34</f>
        <v>9</v>
      </c>
      <c r="X37" s="66">
        <f>'2. Exposure Periods'!$I34</f>
        <v>38</v>
      </c>
      <c r="Y37" s="67">
        <f ca="1">SUM(OFFSET(T37,-U37-1-'2. Exposure Periods'!S34,0,U37))</f>
        <v>0</v>
      </c>
      <c r="Z37" s="67">
        <f ca="1">SUM(OFFSET(T37,-1-'2. Exposure Periods'!S34,0,W37))</f>
        <v>0</v>
      </c>
      <c r="AA37" s="67">
        <f ca="1">SUM(OFFSET(T37,-'2. Exposure Periods'!T34,0,X37))</f>
        <v>0</v>
      </c>
      <c r="AB37" s="109">
        <f ca="1">Y37*'1. Inputs'!$D$40</f>
        <v>0</v>
      </c>
      <c r="AC37" s="109">
        <f>SUM(S36:S37)*'1. Inputs'!$D$40</f>
        <v>0</v>
      </c>
      <c r="AD37" s="109">
        <f ca="1">Z37*'1. Inputs'!$D$40</f>
        <v>0</v>
      </c>
      <c r="AE37" s="68">
        <f>-X37*('1. Inputs'!$D$16/365)*'1. Inputs'!$D$15</f>
        <v>0</v>
      </c>
      <c r="AF37" s="68">
        <f>'1. Inputs'!$D$18</f>
        <v>0</v>
      </c>
      <c r="AG37" s="110">
        <f t="shared" ca="1" si="3"/>
        <v>0</v>
      </c>
      <c r="AI37" s="70">
        <f t="shared" ca="1" si="1"/>
        <v>0</v>
      </c>
    </row>
    <row r="38" spans="1:35" x14ac:dyDescent="0.25">
      <c r="A38" s="65">
        <f t="shared" si="4"/>
        <v>43405</v>
      </c>
      <c r="B38" s="154">
        <f>'1. Inputs'!J42</f>
        <v>0</v>
      </c>
      <c r="C38" s="117">
        <f>'1. Inputs'!K42</f>
        <v>0</v>
      </c>
      <c r="D38" s="117">
        <f t="shared" si="0"/>
        <v>0</v>
      </c>
      <c r="E38" s="66">
        <f>'2. Exposure Periods'!C35</f>
        <v>10</v>
      </c>
      <c r="F38" s="66">
        <f>'2. Exposure Periods'!D35</f>
        <v>1</v>
      </c>
      <c r="G38" s="66">
        <f>'2. Exposure Periods'!$E35</f>
        <v>9</v>
      </c>
      <c r="H38" s="66">
        <f>'2. Exposure Periods'!$I35</f>
        <v>39</v>
      </c>
      <c r="I38" s="67">
        <f ca="1">SUM(OFFSET(C38,-E38-1-'2. Exposure Periods'!S35,0,E38))</f>
        <v>0</v>
      </c>
      <c r="J38" s="67">
        <f ca="1">SUM(OFFSET(D38,-1-'2. Exposure Periods'!S35,0,G38))</f>
        <v>0</v>
      </c>
      <c r="K38" s="67">
        <f ca="1">SUM(OFFSET(D38,-'2. Exposure Periods'!T35,0,H38))</f>
        <v>0</v>
      </c>
      <c r="L38" s="68">
        <f ca="1">$I38*'1. Inputs'!$D$44</f>
        <v>0</v>
      </c>
      <c r="M38" s="68">
        <f>$B38*'1. Inputs'!$D$40</f>
        <v>0</v>
      </c>
      <c r="N38" s="68">
        <f ca="1">$J38*'1. Inputs'!$D$44</f>
        <v>0</v>
      </c>
      <c r="O38" s="109">
        <f ca="1">('1. Inputs'!$D$49*$H38)*($K38/('1. Inputs'!$D$53*H38))</f>
        <v>0</v>
      </c>
      <c r="P38" s="68">
        <f>'1. Inputs'!$D$17</f>
        <v>0</v>
      </c>
      <c r="Q38" s="69">
        <f t="shared" ca="1" si="2"/>
        <v>0</v>
      </c>
      <c r="R38" s="54"/>
      <c r="S38" s="156">
        <f>'1. Inputs'!M42</f>
        <v>0</v>
      </c>
      <c r="T38" s="163">
        <f>'1. Inputs'!N42</f>
        <v>0</v>
      </c>
      <c r="U38" s="66">
        <f>'2. Exposure Periods'!K35</f>
        <v>10</v>
      </c>
      <c r="V38" s="66">
        <f>'2. Exposure Periods'!L35</f>
        <v>2</v>
      </c>
      <c r="W38" s="66">
        <f>'2. Exposure Periods'!M35</f>
        <v>9</v>
      </c>
      <c r="X38" s="66">
        <f>'2. Exposure Periods'!$I35</f>
        <v>39</v>
      </c>
      <c r="Y38" s="67">
        <f ca="1">SUM(OFFSET(T38,-U38-1-'2. Exposure Periods'!S35,0,U38))</f>
        <v>0</v>
      </c>
      <c r="Z38" s="67">
        <f ca="1">SUM(OFFSET(T38,-1-'2. Exposure Periods'!S35,0,W38))</f>
        <v>0</v>
      </c>
      <c r="AA38" s="67">
        <f ca="1">SUM(OFFSET(T38,-'2. Exposure Periods'!T35,0,X38))</f>
        <v>0</v>
      </c>
      <c r="AB38" s="109">
        <f ca="1">Y38*'1. Inputs'!$D$40</f>
        <v>0</v>
      </c>
      <c r="AC38" s="109">
        <f>SUM(S37:S38)*'1. Inputs'!$D$40</f>
        <v>0</v>
      </c>
      <c r="AD38" s="109">
        <f ca="1">Z38*'1. Inputs'!$D$40</f>
        <v>0</v>
      </c>
      <c r="AE38" s="68">
        <f>-X38*('1. Inputs'!$D$16/365)*'1. Inputs'!$D$15</f>
        <v>0</v>
      </c>
      <c r="AF38" s="68">
        <f>'1. Inputs'!$D$18</f>
        <v>0</v>
      </c>
      <c r="AG38" s="110">
        <f t="shared" ca="1" si="3"/>
        <v>0</v>
      </c>
      <c r="AI38" s="70">
        <f t="shared" ca="1" si="1"/>
        <v>0</v>
      </c>
    </row>
    <row r="39" spans="1:35" x14ac:dyDescent="0.25">
      <c r="A39" s="65">
        <f t="shared" si="4"/>
        <v>43406</v>
      </c>
      <c r="B39" s="154">
        <f>'1. Inputs'!J43</f>
        <v>0</v>
      </c>
      <c r="C39" s="117">
        <f>'1. Inputs'!K43</f>
        <v>0</v>
      </c>
      <c r="D39" s="117">
        <f t="shared" si="0"/>
        <v>0</v>
      </c>
      <c r="E39" s="66">
        <f>'2. Exposure Periods'!C36</f>
        <v>11</v>
      </c>
      <c r="F39" s="66">
        <f>'2. Exposure Periods'!D36</f>
        <v>1</v>
      </c>
      <c r="G39" s="66">
        <f>'2. Exposure Periods'!$E36</f>
        <v>9</v>
      </c>
      <c r="H39" s="66">
        <f>'2. Exposure Periods'!$I36</f>
        <v>40</v>
      </c>
      <c r="I39" s="67">
        <f ca="1">SUM(OFFSET(C39,-E39-1-'2. Exposure Periods'!S36,0,E39))</f>
        <v>0</v>
      </c>
      <c r="J39" s="67">
        <f ca="1">SUM(OFFSET(D39,-1-'2. Exposure Periods'!S36,0,G39))</f>
        <v>0</v>
      </c>
      <c r="K39" s="67">
        <f ca="1">SUM(OFFSET(D39,-'2. Exposure Periods'!T36,0,H39))</f>
        <v>0</v>
      </c>
      <c r="L39" s="68">
        <f ca="1">$I39*'1. Inputs'!$D$44</f>
        <v>0</v>
      </c>
      <c r="M39" s="68">
        <f>$B39*'1. Inputs'!$D$40</f>
        <v>0</v>
      </c>
      <c r="N39" s="68">
        <f ca="1">$J39*'1. Inputs'!$D$44</f>
        <v>0</v>
      </c>
      <c r="O39" s="109">
        <f ca="1">('1. Inputs'!$D$49*$H39)*($K39/('1. Inputs'!$D$53*H39))</f>
        <v>0</v>
      </c>
      <c r="P39" s="68">
        <f>'1. Inputs'!$D$17</f>
        <v>0</v>
      </c>
      <c r="Q39" s="69">
        <f t="shared" ca="1" si="2"/>
        <v>0</v>
      </c>
      <c r="R39" s="54"/>
      <c r="S39" s="156">
        <f>'1. Inputs'!M43</f>
        <v>0</v>
      </c>
      <c r="T39" s="163">
        <f>'1. Inputs'!N43</f>
        <v>0</v>
      </c>
      <c r="U39" s="66">
        <f>'2. Exposure Periods'!K36</f>
        <v>11</v>
      </c>
      <c r="V39" s="66">
        <f>'2. Exposure Periods'!L36</f>
        <v>2</v>
      </c>
      <c r="W39" s="66">
        <f>'2. Exposure Periods'!M36</f>
        <v>9</v>
      </c>
      <c r="X39" s="66">
        <f>'2. Exposure Periods'!$I36</f>
        <v>40</v>
      </c>
      <c r="Y39" s="67">
        <f ca="1">SUM(OFFSET(T39,-U39-1-'2. Exposure Periods'!S36,0,U39))</f>
        <v>0</v>
      </c>
      <c r="Z39" s="67">
        <f ca="1">SUM(OFFSET(T39,-1-'2. Exposure Periods'!S36,0,W39))</f>
        <v>0</v>
      </c>
      <c r="AA39" s="67">
        <f ca="1">SUM(OFFSET(T39,-'2. Exposure Periods'!T36,0,X39))</f>
        <v>0</v>
      </c>
      <c r="AB39" s="109">
        <f ca="1">Y39*'1. Inputs'!$D$40</f>
        <v>0</v>
      </c>
      <c r="AC39" s="109">
        <f>SUM(S38:S39)*'1. Inputs'!$D$40</f>
        <v>0</v>
      </c>
      <c r="AD39" s="109">
        <f ca="1">Z39*'1. Inputs'!$D$40</f>
        <v>0</v>
      </c>
      <c r="AE39" s="68">
        <f>-X39*('1. Inputs'!$D$16/365)*'1. Inputs'!$D$15</f>
        <v>0</v>
      </c>
      <c r="AF39" s="68">
        <f>'1. Inputs'!$D$18</f>
        <v>0</v>
      </c>
      <c r="AG39" s="110">
        <f t="shared" ca="1" si="3"/>
        <v>0</v>
      </c>
      <c r="AI39" s="70">
        <f t="shared" ref="AI39:AI70" ca="1" si="5">AG39+Q39</f>
        <v>0</v>
      </c>
    </row>
    <row r="40" spans="1:35" x14ac:dyDescent="0.25">
      <c r="A40" s="65">
        <f t="shared" si="4"/>
        <v>43407</v>
      </c>
      <c r="B40" s="154">
        <f>'1. Inputs'!J44</f>
        <v>0</v>
      </c>
      <c r="C40" s="117">
        <f>'1. Inputs'!K44</f>
        <v>0</v>
      </c>
      <c r="D40" s="117">
        <f t="shared" si="0"/>
        <v>0</v>
      </c>
      <c r="E40" s="66">
        <f>'2. Exposure Periods'!C37</f>
        <v>11</v>
      </c>
      <c r="F40" s="66">
        <f>'2. Exposure Periods'!D37</f>
        <v>1</v>
      </c>
      <c r="G40" s="66">
        <f>'2. Exposure Periods'!$E37</f>
        <v>10</v>
      </c>
      <c r="H40" s="66">
        <f>'2. Exposure Periods'!$I37</f>
        <v>41</v>
      </c>
      <c r="I40" s="67">
        <f ca="1">SUM(OFFSET(C40,-E40-1-'2. Exposure Periods'!S37,0,E40))</f>
        <v>0</v>
      </c>
      <c r="J40" s="67">
        <f ca="1">SUM(OFFSET(D40,-1-'2. Exposure Periods'!S37,0,G40))</f>
        <v>0</v>
      </c>
      <c r="K40" s="67">
        <f ca="1">SUM(OFFSET(D40,-'2. Exposure Periods'!T37,0,H40))</f>
        <v>0</v>
      </c>
      <c r="L40" s="68">
        <f ca="1">$I40*'1. Inputs'!$D$44</f>
        <v>0</v>
      </c>
      <c r="M40" s="68">
        <f>$B40*'1. Inputs'!$D$40</f>
        <v>0</v>
      </c>
      <c r="N40" s="68">
        <f ca="1">$J40*'1. Inputs'!$D$44</f>
        <v>0</v>
      </c>
      <c r="O40" s="109">
        <f ca="1">('1. Inputs'!$D$49*$H40)*($K40/('1. Inputs'!$D$53*H40))</f>
        <v>0</v>
      </c>
      <c r="P40" s="68">
        <f>'1. Inputs'!$D$17</f>
        <v>0</v>
      </c>
      <c r="Q40" s="69">
        <f t="shared" ca="1" si="2"/>
        <v>0</v>
      </c>
      <c r="R40" s="54"/>
      <c r="S40" s="156">
        <f>'1. Inputs'!M44</f>
        <v>0</v>
      </c>
      <c r="T40" s="163">
        <f>'1. Inputs'!N44</f>
        <v>0</v>
      </c>
      <c r="U40" s="66">
        <f>'2. Exposure Periods'!K37</f>
        <v>11</v>
      </c>
      <c r="V40" s="66">
        <f>'2. Exposure Periods'!L37</f>
        <v>2</v>
      </c>
      <c r="W40" s="66">
        <f>'2. Exposure Periods'!M37</f>
        <v>10</v>
      </c>
      <c r="X40" s="66">
        <f>'2. Exposure Periods'!$I37</f>
        <v>41</v>
      </c>
      <c r="Y40" s="67">
        <f ca="1">SUM(OFFSET(T40,-U40-1-'2. Exposure Periods'!S37,0,U40))</f>
        <v>0</v>
      </c>
      <c r="Z40" s="67">
        <f ca="1">SUM(OFFSET(T40,-1-'2. Exposure Periods'!S37,0,W40))</f>
        <v>0</v>
      </c>
      <c r="AA40" s="67">
        <f ca="1">SUM(OFFSET(T40,-'2. Exposure Periods'!T37,0,X40))</f>
        <v>0</v>
      </c>
      <c r="AB40" s="109">
        <f ca="1">Y40*'1. Inputs'!$D$40</f>
        <v>0</v>
      </c>
      <c r="AC40" s="109">
        <f>SUM(S39:S40)*'1. Inputs'!$D$40</f>
        <v>0</v>
      </c>
      <c r="AD40" s="109">
        <f ca="1">Z40*'1. Inputs'!$D$40</f>
        <v>0</v>
      </c>
      <c r="AE40" s="68">
        <f>-X40*('1. Inputs'!$D$16/365)*'1. Inputs'!$D$15</f>
        <v>0</v>
      </c>
      <c r="AF40" s="68">
        <f>'1. Inputs'!$D$18</f>
        <v>0</v>
      </c>
      <c r="AG40" s="110">
        <f t="shared" ca="1" si="3"/>
        <v>0</v>
      </c>
      <c r="AI40" s="70">
        <f t="shared" ca="1" si="5"/>
        <v>0</v>
      </c>
    </row>
    <row r="41" spans="1:35" x14ac:dyDescent="0.25">
      <c r="A41" s="65">
        <f t="shared" si="4"/>
        <v>43408</v>
      </c>
      <c r="B41" s="154">
        <f>'1. Inputs'!J45</f>
        <v>0</v>
      </c>
      <c r="C41" s="117">
        <f>'1. Inputs'!K45</f>
        <v>0</v>
      </c>
      <c r="D41" s="117">
        <f t="shared" si="0"/>
        <v>0</v>
      </c>
      <c r="E41" s="66">
        <f>'2. Exposure Periods'!C38</f>
        <v>11</v>
      </c>
      <c r="F41" s="66">
        <f>'2. Exposure Periods'!D38</f>
        <v>1</v>
      </c>
      <c r="G41" s="66">
        <f>'2. Exposure Periods'!$E38</f>
        <v>11</v>
      </c>
      <c r="H41" s="66">
        <f>'2. Exposure Periods'!$I38</f>
        <v>42</v>
      </c>
      <c r="I41" s="67">
        <f ca="1">SUM(OFFSET(C41,-E41-1-'2. Exposure Periods'!S38,0,E41))</f>
        <v>0</v>
      </c>
      <c r="J41" s="67">
        <f ca="1">SUM(OFFSET(D41,-1-'2. Exposure Periods'!S38,0,G41))</f>
        <v>0</v>
      </c>
      <c r="K41" s="67">
        <f ca="1">SUM(OFFSET(D41,-'2. Exposure Periods'!T38,0,H41))</f>
        <v>0</v>
      </c>
      <c r="L41" s="68">
        <f ca="1">$I41*'1. Inputs'!$D$44</f>
        <v>0</v>
      </c>
      <c r="M41" s="68">
        <f>$B41*'1. Inputs'!$D$40</f>
        <v>0</v>
      </c>
      <c r="N41" s="68">
        <f ca="1">$J41*'1. Inputs'!$D$44</f>
        <v>0</v>
      </c>
      <c r="O41" s="109">
        <f ca="1">('1. Inputs'!$D$49*$H41)*($K41/('1. Inputs'!$D$53*H41))</f>
        <v>0</v>
      </c>
      <c r="P41" s="68">
        <f>'1. Inputs'!$D$17</f>
        <v>0</v>
      </c>
      <c r="Q41" s="69">
        <f t="shared" ca="1" si="2"/>
        <v>0</v>
      </c>
      <c r="R41" s="54"/>
      <c r="S41" s="156">
        <f>'1. Inputs'!M45</f>
        <v>0</v>
      </c>
      <c r="T41" s="163">
        <f>'1. Inputs'!N45</f>
        <v>0</v>
      </c>
      <c r="U41" s="66">
        <f>'2. Exposure Periods'!K38</f>
        <v>11</v>
      </c>
      <c r="V41" s="66">
        <f>'2. Exposure Periods'!L38</f>
        <v>2</v>
      </c>
      <c r="W41" s="66">
        <f>'2. Exposure Periods'!M38</f>
        <v>11</v>
      </c>
      <c r="X41" s="66">
        <f>'2. Exposure Periods'!$I38</f>
        <v>42</v>
      </c>
      <c r="Y41" s="67">
        <f ca="1">SUM(OFFSET(T41,-U41-1-'2. Exposure Periods'!S38,0,U41))</f>
        <v>0</v>
      </c>
      <c r="Z41" s="67">
        <f ca="1">SUM(OFFSET(T41,-1-'2. Exposure Periods'!S38,0,W41))</f>
        <v>0</v>
      </c>
      <c r="AA41" s="67">
        <f ca="1">SUM(OFFSET(T41,-'2. Exposure Periods'!T38,0,X41))</f>
        <v>0</v>
      </c>
      <c r="AB41" s="109">
        <f ca="1">Y41*'1. Inputs'!$D$40</f>
        <v>0</v>
      </c>
      <c r="AC41" s="109">
        <f>SUM(S40:S41)*'1. Inputs'!$D$40</f>
        <v>0</v>
      </c>
      <c r="AD41" s="109">
        <f ca="1">Z41*'1. Inputs'!$D$40</f>
        <v>0</v>
      </c>
      <c r="AE41" s="68">
        <f>-X41*('1. Inputs'!$D$16/365)*'1. Inputs'!$D$15</f>
        <v>0</v>
      </c>
      <c r="AF41" s="68">
        <f>'1. Inputs'!$D$18</f>
        <v>0</v>
      </c>
      <c r="AG41" s="110">
        <f t="shared" ca="1" si="3"/>
        <v>0</v>
      </c>
      <c r="AI41" s="70">
        <f t="shared" ca="1" si="5"/>
        <v>0</v>
      </c>
    </row>
    <row r="42" spans="1:35" x14ac:dyDescent="0.25">
      <c r="A42" s="65">
        <f t="shared" si="4"/>
        <v>43409</v>
      </c>
      <c r="B42" s="154">
        <f>'1. Inputs'!J46</f>
        <v>0</v>
      </c>
      <c r="C42" s="117">
        <f>'1. Inputs'!K46</f>
        <v>0</v>
      </c>
      <c r="D42" s="117">
        <f t="shared" si="0"/>
        <v>0</v>
      </c>
      <c r="E42" s="66">
        <f>'2. Exposure Periods'!C39</f>
        <v>14</v>
      </c>
      <c r="F42" s="66">
        <f>'2. Exposure Periods'!D39</f>
        <v>1</v>
      </c>
      <c r="G42" s="66">
        <f>'2. Exposure Periods'!$E39</f>
        <v>9</v>
      </c>
      <c r="H42" s="66">
        <f>'2. Exposure Periods'!$I39</f>
        <v>43</v>
      </c>
      <c r="I42" s="67">
        <f ca="1">SUM(OFFSET(C42,-E42-1-'2. Exposure Periods'!S39,0,E42))</f>
        <v>0</v>
      </c>
      <c r="J42" s="67">
        <f ca="1">SUM(OFFSET(D42,-1-'2. Exposure Periods'!S39,0,G42))</f>
        <v>0</v>
      </c>
      <c r="K42" s="67">
        <f ca="1">SUM(OFFSET(D42,-'2. Exposure Periods'!T39,0,H42))</f>
        <v>0</v>
      </c>
      <c r="L42" s="68">
        <f ca="1">$I42*'1. Inputs'!$D$44</f>
        <v>0</v>
      </c>
      <c r="M42" s="68">
        <f>$B42*'1. Inputs'!$D$40</f>
        <v>0</v>
      </c>
      <c r="N42" s="68">
        <f ca="1">$J42*'1. Inputs'!$D$44</f>
        <v>0</v>
      </c>
      <c r="O42" s="109">
        <f ca="1">('1. Inputs'!$D$49*$H42)*($K42/('1. Inputs'!$D$53*H42))</f>
        <v>0</v>
      </c>
      <c r="P42" s="68">
        <f>'1. Inputs'!$D$17</f>
        <v>0</v>
      </c>
      <c r="Q42" s="69">
        <f t="shared" ca="1" si="2"/>
        <v>0</v>
      </c>
      <c r="R42" s="54"/>
      <c r="S42" s="156">
        <f>'1. Inputs'!M46</f>
        <v>0</v>
      </c>
      <c r="T42" s="163">
        <f>'1. Inputs'!N46</f>
        <v>0</v>
      </c>
      <c r="U42" s="66">
        <f>'2. Exposure Periods'!K39</f>
        <v>14</v>
      </c>
      <c r="V42" s="66">
        <f>'2. Exposure Periods'!L39</f>
        <v>2</v>
      </c>
      <c r="W42" s="66">
        <f>'2. Exposure Periods'!M39</f>
        <v>9</v>
      </c>
      <c r="X42" s="66">
        <f>'2. Exposure Periods'!$I39</f>
        <v>43</v>
      </c>
      <c r="Y42" s="67">
        <f ca="1">SUM(OFFSET(T42,-U42-1-'2. Exposure Periods'!S39,0,U42))</f>
        <v>0</v>
      </c>
      <c r="Z42" s="67">
        <f ca="1">SUM(OFFSET(T42,-1-'2. Exposure Periods'!S39,0,W42))</f>
        <v>0</v>
      </c>
      <c r="AA42" s="67">
        <f ca="1">SUM(OFFSET(T42,-'2. Exposure Periods'!T39,0,X42))</f>
        <v>0</v>
      </c>
      <c r="AB42" s="109">
        <f ca="1">Y42*'1. Inputs'!$D$40</f>
        <v>0</v>
      </c>
      <c r="AC42" s="109">
        <f>SUM(S41:S42)*'1. Inputs'!$D$40</f>
        <v>0</v>
      </c>
      <c r="AD42" s="109">
        <f ca="1">Z42*'1. Inputs'!$D$40</f>
        <v>0</v>
      </c>
      <c r="AE42" s="68">
        <f>-X42*('1. Inputs'!$D$16/365)*'1. Inputs'!$D$15</f>
        <v>0</v>
      </c>
      <c r="AF42" s="68">
        <f>'1. Inputs'!$D$18</f>
        <v>0</v>
      </c>
      <c r="AG42" s="110">
        <f t="shared" ca="1" si="3"/>
        <v>0</v>
      </c>
      <c r="AI42" s="70">
        <f t="shared" ca="1" si="5"/>
        <v>0</v>
      </c>
    </row>
    <row r="43" spans="1:35" x14ac:dyDescent="0.25">
      <c r="A43" s="65">
        <f t="shared" si="4"/>
        <v>43410</v>
      </c>
      <c r="B43" s="154">
        <f>'1. Inputs'!J47</f>
        <v>0</v>
      </c>
      <c r="C43" s="117">
        <f>'1. Inputs'!K47</f>
        <v>0</v>
      </c>
      <c r="D43" s="117">
        <f t="shared" si="0"/>
        <v>0</v>
      </c>
      <c r="E43" s="66">
        <f>'2. Exposure Periods'!C40</f>
        <v>15</v>
      </c>
      <c r="F43" s="66">
        <f>'2. Exposure Periods'!D40</f>
        <v>1</v>
      </c>
      <c r="G43" s="66">
        <f>'2. Exposure Periods'!$E40</f>
        <v>9</v>
      </c>
      <c r="H43" s="66">
        <f>'2. Exposure Periods'!$I40</f>
        <v>44</v>
      </c>
      <c r="I43" s="67">
        <f ca="1">SUM(OFFSET(C43,-E43-1-'2. Exposure Periods'!S40,0,E43))</f>
        <v>0</v>
      </c>
      <c r="J43" s="67">
        <f ca="1">SUM(OFFSET(D43,-1-'2. Exposure Periods'!S40,0,G43))</f>
        <v>0</v>
      </c>
      <c r="K43" s="67">
        <f ca="1">SUM(OFFSET(D43,-'2. Exposure Periods'!T40,0,H43))</f>
        <v>0</v>
      </c>
      <c r="L43" s="68">
        <f ca="1">$I43*'1. Inputs'!$D$44</f>
        <v>0</v>
      </c>
      <c r="M43" s="68">
        <f>$B43*'1. Inputs'!$D$40</f>
        <v>0</v>
      </c>
      <c r="N43" s="68">
        <f ca="1">$J43*'1. Inputs'!$D$44</f>
        <v>0</v>
      </c>
      <c r="O43" s="109">
        <f ca="1">('1. Inputs'!$D$49*$H43)*($K43/('1. Inputs'!$D$53*H43))</f>
        <v>0</v>
      </c>
      <c r="P43" s="68">
        <f>'1. Inputs'!$D$17</f>
        <v>0</v>
      </c>
      <c r="Q43" s="69">
        <f t="shared" ca="1" si="2"/>
        <v>0</v>
      </c>
      <c r="R43" s="54"/>
      <c r="S43" s="156">
        <f>'1. Inputs'!M47</f>
        <v>0</v>
      </c>
      <c r="T43" s="163">
        <f>'1. Inputs'!N47</f>
        <v>0</v>
      </c>
      <c r="U43" s="66">
        <f>'2. Exposure Periods'!K40</f>
        <v>15</v>
      </c>
      <c r="V43" s="66">
        <f>'2. Exposure Periods'!L40</f>
        <v>2</v>
      </c>
      <c r="W43" s="66">
        <f>'2. Exposure Periods'!M40</f>
        <v>9</v>
      </c>
      <c r="X43" s="66">
        <f>'2. Exposure Periods'!$I40</f>
        <v>44</v>
      </c>
      <c r="Y43" s="67">
        <f ca="1">SUM(OFFSET(T43,-U43-1-'2. Exposure Periods'!S40,0,U43))</f>
        <v>0</v>
      </c>
      <c r="Z43" s="67">
        <f ca="1">SUM(OFFSET(T43,-1-'2. Exposure Periods'!S40,0,W43))</f>
        <v>0</v>
      </c>
      <c r="AA43" s="67">
        <f ca="1">SUM(OFFSET(T43,-'2. Exposure Periods'!T40,0,X43))</f>
        <v>0</v>
      </c>
      <c r="AB43" s="109">
        <f ca="1">Y43*'1. Inputs'!$D$40</f>
        <v>0</v>
      </c>
      <c r="AC43" s="109">
        <f>SUM(S42:S43)*'1. Inputs'!$D$40</f>
        <v>0</v>
      </c>
      <c r="AD43" s="109">
        <f ca="1">Z43*'1. Inputs'!$D$40</f>
        <v>0</v>
      </c>
      <c r="AE43" s="68">
        <f>-X43*('1. Inputs'!$D$16/365)*'1. Inputs'!$D$15</f>
        <v>0</v>
      </c>
      <c r="AF43" s="68">
        <f>'1. Inputs'!$D$18</f>
        <v>0</v>
      </c>
      <c r="AG43" s="110">
        <f t="shared" ca="1" si="3"/>
        <v>0</v>
      </c>
      <c r="AI43" s="70">
        <f t="shared" ca="1" si="5"/>
        <v>0</v>
      </c>
    </row>
    <row r="44" spans="1:35" x14ac:dyDescent="0.25">
      <c r="A44" s="65">
        <f t="shared" si="4"/>
        <v>43411</v>
      </c>
      <c r="B44" s="154">
        <f>'1. Inputs'!J48</f>
        <v>0</v>
      </c>
      <c r="C44" s="117">
        <f>'1. Inputs'!K48</f>
        <v>0</v>
      </c>
      <c r="D44" s="117">
        <f t="shared" si="0"/>
        <v>0</v>
      </c>
      <c r="E44" s="66">
        <f>'2. Exposure Periods'!C41</f>
        <v>9</v>
      </c>
      <c r="F44" s="66">
        <f>'2. Exposure Periods'!D41</f>
        <v>1</v>
      </c>
      <c r="G44" s="66">
        <f>'2. Exposure Periods'!$E41</f>
        <v>9</v>
      </c>
      <c r="H44" s="66">
        <f>'2. Exposure Periods'!$I41</f>
        <v>45</v>
      </c>
      <c r="I44" s="67">
        <f ca="1">SUM(OFFSET(C44,-E44-1-'2. Exposure Periods'!S41,0,E44))</f>
        <v>0</v>
      </c>
      <c r="J44" s="67">
        <f ca="1">SUM(OFFSET(D44,-1-'2. Exposure Periods'!S41,0,G44))</f>
        <v>0</v>
      </c>
      <c r="K44" s="67">
        <f ca="1">SUM(OFFSET(D44,-'2. Exposure Periods'!T41,0,H44))</f>
        <v>0</v>
      </c>
      <c r="L44" s="68">
        <f ca="1">$I44*'1. Inputs'!$D$44</f>
        <v>0</v>
      </c>
      <c r="M44" s="68">
        <f>$B44*'1. Inputs'!$D$40</f>
        <v>0</v>
      </c>
      <c r="N44" s="68">
        <f ca="1">$J44*'1. Inputs'!$D$44</f>
        <v>0</v>
      </c>
      <c r="O44" s="109">
        <f ca="1">('1. Inputs'!$D$49*$H44)*($K44/('1. Inputs'!$D$53*H44))</f>
        <v>0</v>
      </c>
      <c r="P44" s="68">
        <f>'1. Inputs'!$D$17</f>
        <v>0</v>
      </c>
      <c r="Q44" s="69">
        <f t="shared" ca="1" si="2"/>
        <v>0</v>
      </c>
      <c r="R44" s="54"/>
      <c r="S44" s="156">
        <f>'1. Inputs'!M48</f>
        <v>0</v>
      </c>
      <c r="T44" s="163">
        <f>'1. Inputs'!N48</f>
        <v>0</v>
      </c>
      <c r="U44" s="66">
        <f>'2. Exposure Periods'!K41</f>
        <v>9</v>
      </c>
      <c r="V44" s="66">
        <f>'2. Exposure Periods'!L41</f>
        <v>2</v>
      </c>
      <c r="W44" s="66">
        <f>'2. Exposure Periods'!M41</f>
        <v>9</v>
      </c>
      <c r="X44" s="66">
        <f>'2. Exposure Periods'!$I41</f>
        <v>45</v>
      </c>
      <c r="Y44" s="67">
        <f ca="1">SUM(OFFSET(T44,-U44-1-'2. Exposure Periods'!S41,0,U44))</f>
        <v>0</v>
      </c>
      <c r="Z44" s="67">
        <f ca="1">SUM(OFFSET(T44,-1-'2. Exposure Periods'!S41,0,W44))</f>
        <v>0</v>
      </c>
      <c r="AA44" s="67">
        <f ca="1">SUM(OFFSET(T44,-'2. Exposure Periods'!T41,0,X44))</f>
        <v>0</v>
      </c>
      <c r="AB44" s="109">
        <f ca="1">Y44*'1. Inputs'!$D$40</f>
        <v>0</v>
      </c>
      <c r="AC44" s="109">
        <f>SUM(S43:S44)*'1. Inputs'!$D$40</f>
        <v>0</v>
      </c>
      <c r="AD44" s="109">
        <f ca="1">Z44*'1. Inputs'!$D$40</f>
        <v>0</v>
      </c>
      <c r="AE44" s="68">
        <f>-X44*('1. Inputs'!$D$16/365)*'1. Inputs'!$D$15</f>
        <v>0</v>
      </c>
      <c r="AF44" s="68">
        <f>'1. Inputs'!$D$18</f>
        <v>0</v>
      </c>
      <c r="AG44" s="110">
        <f t="shared" ca="1" si="3"/>
        <v>0</v>
      </c>
      <c r="AI44" s="70">
        <f t="shared" ca="1" si="5"/>
        <v>0</v>
      </c>
    </row>
    <row r="45" spans="1:35" x14ac:dyDescent="0.25">
      <c r="A45" s="65">
        <f t="shared" si="4"/>
        <v>43412</v>
      </c>
      <c r="B45" s="154">
        <f>'1. Inputs'!J49</f>
        <v>0</v>
      </c>
      <c r="C45" s="117">
        <f>'1. Inputs'!K49</f>
        <v>0</v>
      </c>
      <c r="D45" s="117">
        <f t="shared" si="0"/>
        <v>0</v>
      </c>
      <c r="E45" s="66">
        <f>'2. Exposure Periods'!C42</f>
        <v>10</v>
      </c>
      <c r="F45" s="66">
        <f>'2. Exposure Periods'!D42</f>
        <v>1</v>
      </c>
      <c r="G45" s="66">
        <f>'2. Exposure Periods'!$E42</f>
        <v>9</v>
      </c>
      <c r="H45" s="66">
        <f>'2. Exposure Periods'!$I42</f>
        <v>46</v>
      </c>
      <c r="I45" s="67">
        <f ca="1">SUM(OFFSET(C45,-E45-1-'2. Exposure Periods'!S42,0,E45))</f>
        <v>0</v>
      </c>
      <c r="J45" s="67">
        <f ca="1">SUM(OFFSET(D45,-1-'2. Exposure Periods'!S42,0,G45))</f>
        <v>0</v>
      </c>
      <c r="K45" s="67">
        <f ca="1">SUM(OFFSET(D45,-'2. Exposure Periods'!T42,0,H45))</f>
        <v>0</v>
      </c>
      <c r="L45" s="68">
        <f ca="1">$I45*'1. Inputs'!$D$44</f>
        <v>0</v>
      </c>
      <c r="M45" s="68">
        <f>$B45*'1. Inputs'!$D$40</f>
        <v>0</v>
      </c>
      <c r="N45" s="68">
        <f ca="1">$J45*'1. Inputs'!$D$44</f>
        <v>0</v>
      </c>
      <c r="O45" s="109">
        <f ca="1">('1. Inputs'!$D$49*$H45)*($K45/('1. Inputs'!$D$53*H45))</f>
        <v>0</v>
      </c>
      <c r="P45" s="68">
        <f>'1. Inputs'!$D$17</f>
        <v>0</v>
      </c>
      <c r="Q45" s="69">
        <f t="shared" ca="1" si="2"/>
        <v>0</v>
      </c>
      <c r="R45" s="54"/>
      <c r="S45" s="156">
        <f>'1. Inputs'!M49</f>
        <v>0</v>
      </c>
      <c r="T45" s="163">
        <f>'1. Inputs'!N49</f>
        <v>0</v>
      </c>
      <c r="U45" s="66">
        <f>'2. Exposure Periods'!K42</f>
        <v>10</v>
      </c>
      <c r="V45" s="66">
        <f>'2. Exposure Periods'!L42</f>
        <v>2</v>
      </c>
      <c r="W45" s="66">
        <f>'2. Exposure Periods'!M42</f>
        <v>9</v>
      </c>
      <c r="X45" s="66">
        <f>'2. Exposure Periods'!$I42</f>
        <v>46</v>
      </c>
      <c r="Y45" s="67">
        <f ca="1">SUM(OFFSET(T45,-U45-1-'2. Exposure Periods'!S42,0,U45))</f>
        <v>0</v>
      </c>
      <c r="Z45" s="67">
        <f ca="1">SUM(OFFSET(T45,-1-'2. Exposure Periods'!S42,0,W45))</f>
        <v>0</v>
      </c>
      <c r="AA45" s="67">
        <f ca="1">SUM(OFFSET(T45,-'2. Exposure Periods'!T42,0,X45))</f>
        <v>0</v>
      </c>
      <c r="AB45" s="109">
        <f ca="1">Y45*'1. Inputs'!$D$40</f>
        <v>0</v>
      </c>
      <c r="AC45" s="109">
        <f>SUM(S44:S45)*'1. Inputs'!$D$40</f>
        <v>0</v>
      </c>
      <c r="AD45" s="109">
        <f ca="1">Z45*'1. Inputs'!$D$40</f>
        <v>0</v>
      </c>
      <c r="AE45" s="68">
        <f>-X45*('1. Inputs'!$D$16/365)*'1. Inputs'!$D$15</f>
        <v>0</v>
      </c>
      <c r="AF45" s="68">
        <f>'1. Inputs'!$D$18</f>
        <v>0</v>
      </c>
      <c r="AG45" s="110">
        <f t="shared" ca="1" si="3"/>
        <v>0</v>
      </c>
      <c r="AI45" s="70">
        <f t="shared" ca="1" si="5"/>
        <v>0</v>
      </c>
    </row>
    <row r="46" spans="1:35" x14ac:dyDescent="0.25">
      <c r="A46" s="65">
        <f t="shared" si="4"/>
        <v>43413</v>
      </c>
      <c r="B46" s="154">
        <f>'1. Inputs'!J50</f>
        <v>0</v>
      </c>
      <c r="C46" s="117">
        <f>'1. Inputs'!K50</f>
        <v>0</v>
      </c>
      <c r="D46" s="117">
        <f t="shared" si="0"/>
        <v>0</v>
      </c>
      <c r="E46" s="66">
        <f>'2. Exposure Periods'!C43</f>
        <v>11</v>
      </c>
      <c r="F46" s="66">
        <f>'2. Exposure Periods'!D43</f>
        <v>1</v>
      </c>
      <c r="G46" s="66">
        <f>'2. Exposure Periods'!$E43</f>
        <v>9</v>
      </c>
      <c r="H46" s="66">
        <f>'2. Exposure Periods'!$I43</f>
        <v>47</v>
      </c>
      <c r="I46" s="67">
        <f ca="1">SUM(OFFSET(C46,-E46-1-'2. Exposure Periods'!S43,0,E46))</f>
        <v>0</v>
      </c>
      <c r="J46" s="67">
        <f ca="1">SUM(OFFSET(D46,-1-'2. Exposure Periods'!S43,0,G46))</f>
        <v>0</v>
      </c>
      <c r="K46" s="67">
        <f ca="1">SUM(OFFSET(D46,-'2. Exposure Periods'!T43,0,H46))</f>
        <v>0</v>
      </c>
      <c r="L46" s="68">
        <f ca="1">$I46*'1. Inputs'!$D$44</f>
        <v>0</v>
      </c>
      <c r="M46" s="68">
        <f>$B46*'1. Inputs'!$D$40</f>
        <v>0</v>
      </c>
      <c r="N46" s="68">
        <f ca="1">$J46*'1. Inputs'!$D$44</f>
        <v>0</v>
      </c>
      <c r="O46" s="109">
        <f ca="1">('1. Inputs'!$D$49*$H46)*($K46/('1. Inputs'!$D$53*H46))</f>
        <v>0</v>
      </c>
      <c r="P46" s="68">
        <f>'1. Inputs'!$D$17</f>
        <v>0</v>
      </c>
      <c r="Q46" s="69">
        <f t="shared" ca="1" si="2"/>
        <v>0</v>
      </c>
      <c r="R46" s="54"/>
      <c r="S46" s="156">
        <f>'1. Inputs'!M50</f>
        <v>0</v>
      </c>
      <c r="T46" s="163">
        <f>'1. Inputs'!N50</f>
        <v>0</v>
      </c>
      <c r="U46" s="66">
        <f>'2. Exposure Periods'!K43</f>
        <v>11</v>
      </c>
      <c r="V46" s="66">
        <f>'2. Exposure Periods'!L43</f>
        <v>2</v>
      </c>
      <c r="W46" s="66">
        <f>'2. Exposure Periods'!M43</f>
        <v>9</v>
      </c>
      <c r="X46" s="66">
        <f>'2. Exposure Periods'!$I43</f>
        <v>47</v>
      </c>
      <c r="Y46" s="67">
        <f ca="1">SUM(OFFSET(T46,-U46-1-'2. Exposure Periods'!S43,0,U46))</f>
        <v>0</v>
      </c>
      <c r="Z46" s="67">
        <f ca="1">SUM(OFFSET(T46,-1-'2. Exposure Periods'!S43,0,W46))</f>
        <v>0</v>
      </c>
      <c r="AA46" s="67">
        <f ca="1">SUM(OFFSET(T46,-'2. Exposure Periods'!T43,0,X46))</f>
        <v>0</v>
      </c>
      <c r="AB46" s="109">
        <f ca="1">Y46*'1. Inputs'!$D$40</f>
        <v>0</v>
      </c>
      <c r="AC46" s="109">
        <f>SUM(S45:S46)*'1. Inputs'!$D$40</f>
        <v>0</v>
      </c>
      <c r="AD46" s="109">
        <f ca="1">Z46*'1. Inputs'!$D$40</f>
        <v>0</v>
      </c>
      <c r="AE46" s="68">
        <f>-X46*('1. Inputs'!$D$16/365)*'1. Inputs'!$D$15</f>
        <v>0</v>
      </c>
      <c r="AF46" s="68">
        <f>'1. Inputs'!$D$18</f>
        <v>0</v>
      </c>
      <c r="AG46" s="110">
        <f t="shared" ca="1" si="3"/>
        <v>0</v>
      </c>
      <c r="AI46" s="70">
        <f t="shared" ca="1" si="5"/>
        <v>0</v>
      </c>
    </row>
    <row r="47" spans="1:35" x14ac:dyDescent="0.25">
      <c r="A47" s="65">
        <f t="shared" si="4"/>
        <v>43414</v>
      </c>
      <c r="B47" s="154">
        <f>'1. Inputs'!J51</f>
        <v>0</v>
      </c>
      <c r="C47" s="117">
        <f>'1. Inputs'!K51</f>
        <v>0</v>
      </c>
      <c r="D47" s="117">
        <f t="shared" si="0"/>
        <v>0</v>
      </c>
      <c r="E47" s="66">
        <f>'2. Exposure Periods'!C44</f>
        <v>11</v>
      </c>
      <c r="F47" s="66">
        <f>'2. Exposure Periods'!D44</f>
        <v>1</v>
      </c>
      <c r="G47" s="66">
        <f>'2. Exposure Periods'!$E44</f>
        <v>10</v>
      </c>
      <c r="H47" s="66">
        <f>'2. Exposure Periods'!$I44</f>
        <v>48</v>
      </c>
      <c r="I47" s="67">
        <f ca="1">SUM(OFFSET(C47,-E47-1-'2. Exposure Periods'!S44,0,E47))</f>
        <v>0</v>
      </c>
      <c r="J47" s="67">
        <f ca="1">SUM(OFFSET(D47,-1-'2. Exposure Periods'!S44,0,G47))</f>
        <v>0</v>
      </c>
      <c r="K47" s="67">
        <f ca="1">SUM(OFFSET(D47,-'2. Exposure Periods'!T44,0,H47))</f>
        <v>0</v>
      </c>
      <c r="L47" s="68">
        <f ca="1">$I47*'1. Inputs'!$D$44</f>
        <v>0</v>
      </c>
      <c r="M47" s="68">
        <f>$B47*'1. Inputs'!$D$40</f>
        <v>0</v>
      </c>
      <c r="N47" s="68">
        <f ca="1">$J47*'1. Inputs'!$D$44</f>
        <v>0</v>
      </c>
      <c r="O47" s="109">
        <f ca="1">('1. Inputs'!$D$49*$H47)*($K47/('1. Inputs'!$D$53*H47))</f>
        <v>0</v>
      </c>
      <c r="P47" s="68">
        <f>'1. Inputs'!$D$17</f>
        <v>0</v>
      </c>
      <c r="Q47" s="69">
        <f t="shared" ca="1" si="2"/>
        <v>0</v>
      </c>
      <c r="R47" s="54"/>
      <c r="S47" s="156">
        <f>'1. Inputs'!M51</f>
        <v>0</v>
      </c>
      <c r="T47" s="163">
        <f>'1. Inputs'!N51</f>
        <v>0</v>
      </c>
      <c r="U47" s="66">
        <f>'2. Exposure Periods'!K44</f>
        <v>11</v>
      </c>
      <c r="V47" s="66">
        <f>'2. Exposure Periods'!L44</f>
        <v>2</v>
      </c>
      <c r="W47" s="66">
        <f>'2. Exposure Periods'!M44</f>
        <v>10</v>
      </c>
      <c r="X47" s="66">
        <f>'2. Exposure Periods'!$I44</f>
        <v>48</v>
      </c>
      <c r="Y47" s="67">
        <f ca="1">SUM(OFFSET(T47,-U47-1-'2. Exposure Periods'!S44,0,U47))</f>
        <v>0</v>
      </c>
      <c r="Z47" s="67">
        <f ca="1">SUM(OFFSET(T47,-1-'2. Exposure Periods'!S44,0,W47))</f>
        <v>0</v>
      </c>
      <c r="AA47" s="67">
        <f ca="1">SUM(OFFSET(T47,-'2. Exposure Periods'!T44,0,X47))</f>
        <v>0</v>
      </c>
      <c r="AB47" s="109">
        <f ca="1">Y47*'1. Inputs'!$D$40</f>
        <v>0</v>
      </c>
      <c r="AC47" s="109">
        <f>SUM(S46:S47)*'1. Inputs'!$D$40</f>
        <v>0</v>
      </c>
      <c r="AD47" s="109">
        <f ca="1">Z47*'1. Inputs'!$D$40</f>
        <v>0</v>
      </c>
      <c r="AE47" s="68">
        <f>-X47*('1. Inputs'!$D$16/365)*'1. Inputs'!$D$15</f>
        <v>0</v>
      </c>
      <c r="AF47" s="68">
        <f>'1. Inputs'!$D$18</f>
        <v>0</v>
      </c>
      <c r="AG47" s="110">
        <f t="shared" ca="1" si="3"/>
        <v>0</v>
      </c>
      <c r="AI47" s="70">
        <f t="shared" ca="1" si="5"/>
        <v>0</v>
      </c>
    </row>
    <row r="48" spans="1:35" x14ac:dyDescent="0.25">
      <c r="A48" s="65">
        <f t="shared" si="4"/>
        <v>43415</v>
      </c>
      <c r="B48" s="154">
        <f>'1. Inputs'!J52</f>
        <v>0</v>
      </c>
      <c r="C48" s="117">
        <f>'1. Inputs'!K52</f>
        <v>0</v>
      </c>
      <c r="D48" s="117">
        <f t="shared" si="0"/>
        <v>0</v>
      </c>
      <c r="E48" s="66">
        <f>'2. Exposure Periods'!C45</f>
        <v>11</v>
      </c>
      <c r="F48" s="66">
        <f>'2. Exposure Periods'!D45</f>
        <v>1</v>
      </c>
      <c r="G48" s="66">
        <f>'2. Exposure Periods'!$E45</f>
        <v>11</v>
      </c>
      <c r="H48" s="66">
        <f>'2. Exposure Periods'!$I45</f>
        <v>49</v>
      </c>
      <c r="I48" s="67">
        <f ca="1">SUM(OFFSET(C48,-E48-1-'2. Exposure Periods'!S45,0,E48))</f>
        <v>0</v>
      </c>
      <c r="J48" s="67">
        <f ca="1">SUM(OFFSET(D48,-1-'2. Exposure Periods'!S45,0,G48))</f>
        <v>0</v>
      </c>
      <c r="K48" s="67">
        <f ca="1">SUM(OFFSET(D48,-'2. Exposure Periods'!T45,0,H48))</f>
        <v>0</v>
      </c>
      <c r="L48" s="68">
        <f ca="1">$I48*'1. Inputs'!$D$44</f>
        <v>0</v>
      </c>
      <c r="M48" s="68">
        <f>$B48*'1. Inputs'!$D$40</f>
        <v>0</v>
      </c>
      <c r="N48" s="68">
        <f ca="1">$J48*'1. Inputs'!$D$44</f>
        <v>0</v>
      </c>
      <c r="O48" s="109">
        <f ca="1">('1. Inputs'!$D$49*$H48)*($K48/('1. Inputs'!$D$53*H48))</f>
        <v>0</v>
      </c>
      <c r="P48" s="68">
        <f>'1. Inputs'!$D$17</f>
        <v>0</v>
      </c>
      <c r="Q48" s="69">
        <f t="shared" ca="1" si="2"/>
        <v>0</v>
      </c>
      <c r="R48" s="54"/>
      <c r="S48" s="156">
        <f>'1. Inputs'!M52</f>
        <v>0</v>
      </c>
      <c r="T48" s="163">
        <f>'1. Inputs'!N52</f>
        <v>0</v>
      </c>
      <c r="U48" s="66">
        <f>'2. Exposure Periods'!K45</f>
        <v>11</v>
      </c>
      <c r="V48" s="66">
        <f>'2. Exposure Periods'!L45</f>
        <v>2</v>
      </c>
      <c r="W48" s="66">
        <f>'2. Exposure Periods'!M45</f>
        <v>11</v>
      </c>
      <c r="X48" s="66">
        <f>'2. Exposure Periods'!$I45</f>
        <v>49</v>
      </c>
      <c r="Y48" s="67">
        <f ca="1">SUM(OFFSET(T48,-U48-1-'2. Exposure Periods'!S45,0,U48))</f>
        <v>0</v>
      </c>
      <c r="Z48" s="67">
        <f ca="1">SUM(OFFSET(T48,-1-'2. Exposure Periods'!S45,0,W48))</f>
        <v>0</v>
      </c>
      <c r="AA48" s="67">
        <f ca="1">SUM(OFFSET(T48,-'2. Exposure Periods'!T45,0,X48))</f>
        <v>0</v>
      </c>
      <c r="AB48" s="109">
        <f ca="1">Y48*'1. Inputs'!$D$40</f>
        <v>0</v>
      </c>
      <c r="AC48" s="109">
        <f>SUM(S47:S48)*'1. Inputs'!$D$40</f>
        <v>0</v>
      </c>
      <c r="AD48" s="109">
        <f ca="1">Z48*'1. Inputs'!$D$40</f>
        <v>0</v>
      </c>
      <c r="AE48" s="68">
        <f>-X48*('1. Inputs'!$D$16/365)*'1. Inputs'!$D$15</f>
        <v>0</v>
      </c>
      <c r="AF48" s="68">
        <f>'1. Inputs'!$D$18</f>
        <v>0</v>
      </c>
      <c r="AG48" s="110">
        <f t="shared" ca="1" si="3"/>
        <v>0</v>
      </c>
      <c r="AI48" s="70">
        <f t="shared" ca="1" si="5"/>
        <v>0</v>
      </c>
    </row>
    <row r="49" spans="1:35" x14ac:dyDescent="0.25">
      <c r="A49" s="65">
        <f t="shared" si="4"/>
        <v>43416</v>
      </c>
      <c r="B49" s="154">
        <f>'1. Inputs'!J53</f>
        <v>0</v>
      </c>
      <c r="C49" s="117">
        <f>'1. Inputs'!K53</f>
        <v>0</v>
      </c>
      <c r="D49" s="117">
        <f t="shared" si="0"/>
        <v>0</v>
      </c>
      <c r="E49" s="66">
        <f>'2. Exposure Periods'!C46</f>
        <v>14</v>
      </c>
      <c r="F49" s="66">
        <f>'2. Exposure Periods'!D46</f>
        <v>1</v>
      </c>
      <c r="G49" s="66">
        <f>'2. Exposure Periods'!$E46</f>
        <v>9</v>
      </c>
      <c r="H49" s="66">
        <f>'2. Exposure Periods'!$I46</f>
        <v>50</v>
      </c>
      <c r="I49" s="67">
        <f ca="1">SUM(OFFSET(C49,-E49-1-'2. Exposure Periods'!S46,0,E49))</f>
        <v>0</v>
      </c>
      <c r="J49" s="67">
        <f ca="1">SUM(OFFSET(D49,-1-'2. Exposure Periods'!S46,0,G49))</f>
        <v>0</v>
      </c>
      <c r="K49" s="67">
        <f ca="1">SUM(OFFSET(D49,-'2. Exposure Periods'!T46,0,H49))</f>
        <v>0</v>
      </c>
      <c r="L49" s="68">
        <f ca="1">$I49*'1. Inputs'!$D$44</f>
        <v>0</v>
      </c>
      <c r="M49" s="68">
        <f>$B49*'1. Inputs'!$D$40</f>
        <v>0</v>
      </c>
      <c r="N49" s="68">
        <f ca="1">$J49*'1. Inputs'!$D$44</f>
        <v>0</v>
      </c>
      <c r="O49" s="109">
        <f ca="1">('1. Inputs'!$D$49*$H49)*($K49/('1. Inputs'!$D$53*H49))</f>
        <v>0</v>
      </c>
      <c r="P49" s="68">
        <f>'1. Inputs'!$D$17</f>
        <v>0</v>
      </c>
      <c r="Q49" s="69">
        <f t="shared" ca="1" si="2"/>
        <v>0</v>
      </c>
      <c r="R49" s="54"/>
      <c r="S49" s="156">
        <f>'1. Inputs'!M53</f>
        <v>0</v>
      </c>
      <c r="T49" s="163">
        <f>'1. Inputs'!N53</f>
        <v>0</v>
      </c>
      <c r="U49" s="66">
        <f>'2. Exposure Periods'!K46</f>
        <v>14</v>
      </c>
      <c r="V49" s="66">
        <f>'2. Exposure Periods'!L46</f>
        <v>2</v>
      </c>
      <c r="W49" s="66">
        <f>'2. Exposure Periods'!M46</f>
        <v>9</v>
      </c>
      <c r="X49" s="66">
        <f>'2. Exposure Periods'!$I46</f>
        <v>50</v>
      </c>
      <c r="Y49" s="67">
        <f ca="1">SUM(OFFSET(T49,-U49-1-'2. Exposure Periods'!S46,0,U49))</f>
        <v>0</v>
      </c>
      <c r="Z49" s="67">
        <f ca="1">SUM(OFFSET(T49,-1-'2. Exposure Periods'!S46,0,W49))</f>
        <v>0</v>
      </c>
      <c r="AA49" s="67">
        <f ca="1">SUM(OFFSET(T49,-'2. Exposure Periods'!T46,0,X49))</f>
        <v>0</v>
      </c>
      <c r="AB49" s="109">
        <f ca="1">Y49*'1. Inputs'!$D$40</f>
        <v>0</v>
      </c>
      <c r="AC49" s="109">
        <f>SUM(S48:S49)*'1. Inputs'!$D$40</f>
        <v>0</v>
      </c>
      <c r="AD49" s="109">
        <f ca="1">Z49*'1. Inputs'!$D$40</f>
        <v>0</v>
      </c>
      <c r="AE49" s="68">
        <f>-X49*('1. Inputs'!$D$16/365)*'1. Inputs'!$D$15</f>
        <v>0</v>
      </c>
      <c r="AF49" s="68">
        <f>'1. Inputs'!$D$18</f>
        <v>0</v>
      </c>
      <c r="AG49" s="110">
        <f t="shared" ca="1" si="3"/>
        <v>0</v>
      </c>
      <c r="AI49" s="70">
        <f t="shared" ca="1" si="5"/>
        <v>0</v>
      </c>
    </row>
    <row r="50" spans="1:35" x14ac:dyDescent="0.25">
      <c r="A50" s="65">
        <f t="shared" si="4"/>
        <v>43417</v>
      </c>
      <c r="B50" s="154">
        <f>'1. Inputs'!J54</f>
        <v>0</v>
      </c>
      <c r="C50" s="117">
        <f>'1. Inputs'!K54</f>
        <v>0</v>
      </c>
      <c r="D50" s="117">
        <f t="shared" si="0"/>
        <v>0</v>
      </c>
      <c r="E50" s="66">
        <f>'2. Exposure Periods'!C47</f>
        <v>15</v>
      </c>
      <c r="F50" s="66">
        <f>'2. Exposure Periods'!D47</f>
        <v>1</v>
      </c>
      <c r="G50" s="66">
        <f>'2. Exposure Periods'!$E47</f>
        <v>9</v>
      </c>
      <c r="H50" s="66">
        <f>'2. Exposure Periods'!$I47</f>
        <v>51</v>
      </c>
      <c r="I50" s="67">
        <f ca="1">SUM(OFFSET(C50,-E50-1-'2. Exposure Periods'!S47,0,E50))</f>
        <v>0</v>
      </c>
      <c r="J50" s="67">
        <f ca="1">SUM(OFFSET(D50,-1-'2. Exposure Periods'!S47,0,G50))</f>
        <v>0</v>
      </c>
      <c r="K50" s="67">
        <f ca="1">SUM(OFFSET(D50,-'2. Exposure Periods'!T47,0,H50))</f>
        <v>0</v>
      </c>
      <c r="L50" s="68">
        <f ca="1">$I50*'1. Inputs'!$D$44</f>
        <v>0</v>
      </c>
      <c r="M50" s="68">
        <f>$B50*'1. Inputs'!$D$40</f>
        <v>0</v>
      </c>
      <c r="N50" s="68">
        <f ca="1">$J50*'1. Inputs'!$D$44</f>
        <v>0</v>
      </c>
      <c r="O50" s="109">
        <f ca="1">('1. Inputs'!$D$49*$H50)*($K50/('1. Inputs'!$D$53*H50))</f>
        <v>0</v>
      </c>
      <c r="P50" s="68">
        <f>'1. Inputs'!$D$17</f>
        <v>0</v>
      </c>
      <c r="Q50" s="69">
        <f t="shared" ca="1" si="2"/>
        <v>0</v>
      </c>
      <c r="R50" s="54"/>
      <c r="S50" s="156">
        <f>'1. Inputs'!M54</f>
        <v>0</v>
      </c>
      <c r="T50" s="163">
        <f>'1. Inputs'!N54</f>
        <v>0</v>
      </c>
      <c r="U50" s="66">
        <f>'2. Exposure Periods'!K47</f>
        <v>15</v>
      </c>
      <c r="V50" s="66">
        <f>'2. Exposure Periods'!L47</f>
        <v>2</v>
      </c>
      <c r="W50" s="66">
        <f>'2. Exposure Periods'!M47</f>
        <v>9</v>
      </c>
      <c r="X50" s="66">
        <f>'2. Exposure Periods'!$I47</f>
        <v>51</v>
      </c>
      <c r="Y50" s="67">
        <f ca="1">SUM(OFFSET(T50,-U50-1-'2. Exposure Periods'!S47,0,U50))</f>
        <v>0</v>
      </c>
      <c r="Z50" s="67">
        <f ca="1">SUM(OFFSET(T50,-1-'2. Exposure Periods'!S47,0,W50))</f>
        <v>0</v>
      </c>
      <c r="AA50" s="67">
        <f ca="1">SUM(OFFSET(T50,-'2. Exposure Periods'!T47,0,X50))</f>
        <v>0</v>
      </c>
      <c r="AB50" s="109">
        <f ca="1">Y50*'1. Inputs'!$D$40</f>
        <v>0</v>
      </c>
      <c r="AC50" s="109">
        <f>SUM(S49:S50)*'1. Inputs'!$D$40</f>
        <v>0</v>
      </c>
      <c r="AD50" s="109">
        <f ca="1">Z50*'1. Inputs'!$D$40</f>
        <v>0</v>
      </c>
      <c r="AE50" s="68">
        <f>-X50*('1. Inputs'!$D$16/365)*'1. Inputs'!$D$15</f>
        <v>0</v>
      </c>
      <c r="AF50" s="68">
        <f>'1. Inputs'!$D$18</f>
        <v>0</v>
      </c>
      <c r="AG50" s="110">
        <f t="shared" ca="1" si="3"/>
        <v>0</v>
      </c>
      <c r="AI50" s="70">
        <f t="shared" ca="1" si="5"/>
        <v>0</v>
      </c>
    </row>
    <row r="51" spans="1:35" x14ac:dyDescent="0.25">
      <c r="A51" s="65">
        <f t="shared" si="4"/>
        <v>43418</v>
      </c>
      <c r="B51" s="154">
        <f>'1. Inputs'!J55</f>
        <v>0</v>
      </c>
      <c r="C51" s="117">
        <f>'1. Inputs'!K55</f>
        <v>0</v>
      </c>
      <c r="D51" s="117">
        <f t="shared" si="0"/>
        <v>0</v>
      </c>
      <c r="E51" s="66">
        <f>'2. Exposure Periods'!C48</f>
        <v>9</v>
      </c>
      <c r="F51" s="66">
        <f>'2. Exposure Periods'!D48</f>
        <v>1</v>
      </c>
      <c r="G51" s="66">
        <f>'2. Exposure Periods'!$E48</f>
        <v>9</v>
      </c>
      <c r="H51" s="66">
        <f>'2. Exposure Periods'!$I48</f>
        <v>21</v>
      </c>
      <c r="I51" s="67">
        <f ca="1">SUM(OFFSET(C51,-E51-1-'2. Exposure Periods'!S48,0,E51))</f>
        <v>0</v>
      </c>
      <c r="J51" s="67">
        <f ca="1">SUM(OFFSET(D51,-1-'2. Exposure Periods'!S48,0,G51))</f>
        <v>0</v>
      </c>
      <c r="K51" s="67">
        <f ca="1">SUM(OFFSET(D51,-'2. Exposure Periods'!T48,0,H51))</f>
        <v>0</v>
      </c>
      <c r="L51" s="68">
        <f ca="1">$I51*'1. Inputs'!$D$44</f>
        <v>0</v>
      </c>
      <c r="M51" s="68">
        <f>$B51*'1. Inputs'!$D$40</f>
        <v>0</v>
      </c>
      <c r="N51" s="68">
        <f ca="1">$J51*'1. Inputs'!$D$44</f>
        <v>0</v>
      </c>
      <c r="O51" s="109">
        <f ca="1">('1. Inputs'!$D$49*$H51)*($K51/('1. Inputs'!$D$53*H51))</f>
        <v>0</v>
      </c>
      <c r="P51" s="68">
        <f>'1. Inputs'!$D$17</f>
        <v>0</v>
      </c>
      <c r="Q51" s="69">
        <f t="shared" ca="1" si="2"/>
        <v>0</v>
      </c>
      <c r="R51" s="54"/>
      <c r="S51" s="156">
        <f>'1. Inputs'!M55</f>
        <v>0</v>
      </c>
      <c r="T51" s="163">
        <f>'1. Inputs'!N55</f>
        <v>0</v>
      </c>
      <c r="U51" s="66">
        <f>'2. Exposure Periods'!K48</f>
        <v>9</v>
      </c>
      <c r="V51" s="66">
        <f>'2. Exposure Periods'!L48</f>
        <v>2</v>
      </c>
      <c r="W51" s="66">
        <f>'2. Exposure Periods'!M48</f>
        <v>9</v>
      </c>
      <c r="X51" s="66">
        <f>'2. Exposure Periods'!$I48</f>
        <v>21</v>
      </c>
      <c r="Y51" s="67">
        <f ca="1">SUM(OFFSET(T51,-U51-1-'2. Exposure Periods'!S48,0,U51))</f>
        <v>0</v>
      </c>
      <c r="Z51" s="67">
        <f ca="1">SUM(OFFSET(T51,-1-'2. Exposure Periods'!S48,0,W51))</f>
        <v>0</v>
      </c>
      <c r="AA51" s="67">
        <f ca="1">SUM(OFFSET(T51,-'2. Exposure Periods'!T48,0,X51))</f>
        <v>0</v>
      </c>
      <c r="AB51" s="109">
        <f ca="1">Y51*'1. Inputs'!$D$40</f>
        <v>0</v>
      </c>
      <c r="AC51" s="109">
        <f>SUM(S50:S51)*'1. Inputs'!$D$40</f>
        <v>0</v>
      </c>
      <c r="AD51" s="109">
        <f ca="1">Z51*'1. Inputs'!$D$40</f>
        <v>0</v>
      </c>
      <c r="AE51" s="68">
        <f>-X51*('1. Inputs'!$D$16/365)*'1. Inputs'!$D$15</f>
        <v>0</v>
      </c>
      <c r="AF51" s="68">
        <f>'1. Inputs'!$D$18</f>
        <v>0</v>
      </c>
      <c r="AG51" s="110">
        <f t="shared" ca="1" si="3"/>
        <v>0</v>
      </c>
      <c r="AI51" s="70">
        <f t="shared" ca="1" si="5"/>
        <v>0</v>
      </c>
    </row>
    <row r="52" spans="1:35" x14ac:dyDescent="0.25">
      <c r="A52" s="65">
        <f t="shared" si="4"/>
        <v>43419</v>
      </c>
      <c r="B52" s="154">
        <f>'1. Inputs'!J56</f>
        <v>0</v>
      </c>
      <c r="C52" s="117">
        <f>'1. Inputs'!K56</f>
        <v>0</v>
      </c>
      <c r="D52" s="117">
        <f t="shared" si="0"/>
        <v>0</v>
      </c>
      <c r="E52" s="66">
        <f>'2. Exposure Periods'!C49</f>
        <v>10</v>
      </c>
      <c r="F52" s="66">
        <f>'2. Exposure Periods'!D49</f>
        <v>1</v>
      </c>
      <c r="G52" s="66">
        <f>'2. Exposure Periods'!$E49</f>
        <v>9</v>
      </c>
      <c r="H52" s="66">
        <f>'2. Exposure Periods'!$I49</f>
        <v>22</v>
      </c>
      <c r="I52" s="67">
        <f ca="1">SUM(OFFSET(C52,-E52-1-'2. Exposure Periods'!S49,0,E52))</f>
        <v>0</v>
      </c>
      <c r="J52" s="67">
        <f ca="1">SUM(OFFSET(D52,-1-'2. Exposure Periods'!S49,0,G52))</f>
        <v>0</v>
      </c>
      <c r="K52" s="67">
        <f ca="1">SUM(OFFSET(D52,-'2. Exposure Periods'!T49,0,H52))</f>
        <v>0</v>
      </c>
      <c r="L52" s="68">
        <f ca="1">$I52*'1. Inputs'!$D$44</f>
        <v>0</v>
      </c>
      <c r="M52" s="68">
        <f>$B52*'1. Inputs'!$D$40</f>
        <v>0</v>
      </c>
      <c r="N52" s="68">
        <f ca="1">$J52*'1. Inputs'!$D$44</f>
        <v>0</v>
      </c>
      <c r="O52" s="109">
        <f ca="1">('1. Inputs'!$D$49*$H52)*($K52/('1. Inputs'!$D$53*H52))</f>
        <v>0</v>
      </c>
      <c r="P52" s="68">
        <f>'1. Inputs'!$D$17</f>
        <v>0</v>
      </c>
      <c r="Q52" s="69">
        <f t="shared" ca="1" si="2"/>
        <v>0</v>
      </c>
      <c r="R52" s="54"/>
      <c r="S52" s="156">
        <f>'1. Inputs'!M56</f>
        <v>0</v>
      </c>
      <c r="T52" s="163">
        <f>'1. Inputs'!N56</f>
        <v>0</v>
      </c>
      <c r="U52" s="66">
        <f>'2. Exposure Periods'!K49</f>
        <v>10</v>
      </c>
      <c r="V52" s="66">
        <f>'2. Exposure Periods'!L49</f>
        <v>2</v>
      </c>
      <c r="W52" s="66">
        <f>'2. Exposure Periods'!M49</f>
        <v>9</v>
      </c>
      <c r="X52" s="66">
        <f>'2. Exposure Periods'!$I49</f>
        <v>22</v>
      </c>
      <c r="Y52" s="67">
        <f ca="1">SUM(OFFSET(T52,-U52-1-'2. Exposure Periods'!S49,0,U52))</f>
        <v>0</v>
      </c>
      <c r="Z52" s="67">
        <f ca="1">SUM(OFFSET(T52,-1-'2. Exposure Periods'!S49,0,W52))</f>
        <v>0</v>
      </c>
      <c r="AA52" s="67">
        <f ca="1">SUM(OFFSET(T52,-'2. Exposure Periods'!T49,0,X52))</f>
        <v>0</v>
      </c>
      <c r="AB52" s="109">
        <f ca="1">Y52*'1. Inputs'!$D$40</f>
        <v>0</v>
      </c>
      <c r="AC52" s="109">
        <f>SUM(S51:S52)*'1. Inputs'!$D$40</f>
        <v>0</v>
      </c>
      <c r="AD52" s="109">
        <f ca="1">Z52*'1. Inputs'!$D$40</f>
        <v>0</v>
      </c>
      <c r="AE52" s="68">
        <f>-X52*('1. Inputs'!$D$16/365)*'1. Inputs'!$D$15</f>
        <v>0</v>
      </c>
      <c r="AF52" s="68">
        <f>'1. Inputs'!$D$18</f>
        <v>0</v>
      </c>
      <c r="AG52" s="110">
        <f t="shared" ca="1" si="3"/>
        <v>0</v>
      </c>
      <c r="AI52" s="70">
        <f t="shared" ca="1" si="5"/>
        <v>0</v>
      </c>
    </row>
    <row r="53" spans="1:35" x14ac:dyDescent="0.25">
      <c r="A53" s="65">
        <f t="shared" si="4"/>
        <v>43420</v>
      </c>
      <c r="B53" s="154">
        <f>'1. Inputs'!J57</f>
        <v>0</v>
      </c>
      <c r="C53" s="117">
        <f>'1. Inputs'!K57</f>
        <v>0</v>
      </c>
      <c r="D53" s="117">
        <f t="shared" si="0"/>
        <v>0</v>
      </c>
      <c r="E53" s="66">
        <f>'2. Exposure Periods'!C50</f>
        <v>11</v>
      </c>
      <c r="F53" s="66">
        <f>'2. Exposure Periods'!D50</f>
        <v>1</v>
      </c>
      <c r="G53" s="66">
        <f>'2. Exposure Periods'!$E50</f>
        <v>9</v>
      </c>
      <c r="H53" s="66">
        <f>'2. Exposure Periods'!$I50</f>
        <v>23</v>
      </c>
      <c r="I53" s="67">
        <f ca="1">SUM(OFFSET(C53,-E53-1-'2. Exposure Periods'!S50,0,E53))</f>
        <v>0</v>
      </c>
      <c r="J53" s="67">
        <f ca="1">SUM(OFFSET(D53,-1-'2. Exposure Periods'!S50,0,G53))</f>
        <v>0</v>
      </c>
      <c r="K53" s="67">
        <f ca="1">SUM(OFFSET(D53,-'2. Exposure Periods'!T50,0,H53))</f>
        <v>0</v>
      </c>
      <c r="L53" s="68">
        <f ca="1">$I53*'1. Inputs'!$D$44</f>
        <v>0</v>
      </c>
      <c r="M53" s="68">
        <f>$B53*'1. Inputs'!$D$40</f>
        <v>0</v>
      </c>
      <c r="N53" s="68">
        <f ca="1">$J53*'1. Inputs'!$D$44</f>
        <v>0</v>
      </c>
      <c r="O53" s="109">
        <f ca="1">('1. Inputs'!$D$49*$H53)*($K53/('1. Inputs'!$D$53*H53))</f>
        <v>0</v>
      </c>
      <c r="P53" s="68">
        <f>'1. Inputs'!$D$17</f>
        <v>0</v>
      </c>
      <c r="Q53" s="69">
        <f t="shared" ca="1" si="2"/>
        <v>0</v>
      </c>
      <c r="R53" s="54"/>
      <c r="S53" s="156">
        <f>'1. Inputs'!M57</f>
        <v>0</v>
      </c>
      <c r="T53" s="163">
        <f>'1. Inputs'!N57</f>
        <v>0</v>
      </c>
      <c r="U53" s="66">
        <f>'2. Exposure Periods'!K50</f>
        <v>11</v>
      </c>
      <c r="V53" s="66">
        <f>'2. Exposure Periods'!L50</f>
        <v>2</v>
      </c>
      <c r="W53" s="66">
        <f>'2. Exposure Periods'!M50</f>
        <v>9</v>
      </c>
      <c r="X53" s="66">
        <f>'2. Exposure Periods'!$I50</f>
        <v>23</v>
      </c>
      <c r="Y53" s="67">
        <f ca="1">SUM(OFFSET(T53,-U53-1-'2. Exposure Periods'!S50,0,U53))</f>
        <v>0</v>
      </c>
      <c r="Z53" s="67">
        <f ca="1">SUM(OFFSET(T53,-1-'2. Exposure Periods'!S50,0,W53))</f>
        <v>0</v>
      </c>
      <c r="AA53" s="67">
        <f ca="1">SUM(OFFSET(T53,-'2. Exposure Periods'!T50,0,X53))</f>
        <v>0</v>
      </c>
      <c r="AB53" s="109">
        <f ca="1">Y53*'1. Inputs'!$D$40</f>
        <v>0</v>
      </c>
      <c r="AC53" s="109">
        <f>SUM(S52:S53)*'1. Inputs'!$D$40</f>
        <v>0</v>
      </c>
      <c r="AD53" s="109">
        <f ca="1">Z53*'1. Inputs'!$D$40</f>
        <v>0</v>
      </c>
      <c r="AE53" s="68">
        <f>-X53*('1. Inputs'!$D$16/365)*'1. Inputs'!$D$15</f>
        <v>0</v>
      </c>
      <c r="AF53" s="68">
        <f>'1. Inputs'!$D$18</f>
        <v>0</v>
      </c>
      <c r="AG53" s="110">
        <f t="shared" ca="1" si="3"/>
        <v>0</v>
      </c>
      <c r="AI53" s="70">
        <f t="shared" ca="1" si="5"/>
        <v>0</v>
      </c>
    </row>
    <row r="54" spans="1:35" x14ac:dyDescent="0.25">
      <c r="A54" s="65">
        <f t="shared" si="4"/>
        <v>43421</v>
      </c>
      <c r="B54" s="154">
        <f>'1. Inputs'!J58</f>
        <v>0</v>
      </c>
      <c r="C54" s="117">
        <f>'1. Inputs'!K58</f>
        <v>0</v>
      </c>
      <c r="D54" s="117">
        <f t="shared" si="0"/>
        <v>0</v>
      </c>
      <c r="E54" s="66">
        <f>'2. Exposure Periods'!C51</f>
        <v>11</v>
      </c>
      <c r="F54" s="66">
        <f>'2. Exposure Periods'!D51</f>
        <v>1</v>
      </c>
      <c r="G54" s="66">
        <f>'2. Exposure Periods'!$E51</f>
        <v>10</v>
      </c>
      <c r="H54" s="66">
        <f>'2. Exposure Periods'!$I51</f>
        <v>24</v>
      </c>
      <c r="I54" s="67">
        <f ca="1">SUM(OFFSET(C54,-E54-1-'2. Exposure Periods'!S51,0,E54))</f>
        <v>0</v>
      </c>
      <c r="J54" s="67">
        <f ca="1">SUM(OFFSET(D54,-1-'2. Exposure Periods'!S51,0,G54))</f>
        <v>0</v>
      </c>
      <c r="K54" s="67">
        <f ca="1">SUM(OFFSET(D54,-'2. Exposure Periods'!T51,0,H54))</f>
        <v>0</v>
      </c>
      <c r="L54" s="68">
        <f ca="1">$I54*'1. Inputs'!$D$44</f>
        <v>0</v>
      </c>
      <c r="M54" s="68">
        <f>$B54*'1. Inputs'!$D$40</f>
        <v>0</v>
      </c>
      <c r="N54" s="68">
        <f ca="1">$J54*'1. Inputs'!$D$44</f>
        <v>0</v>
      </c>
      <c r="O54" s="109">
        <f ca="1">('1. Inputs'!$D$49*$H54)*($K54/('1. Inputs'!$D$53*H54))</f>
        <v>0</v>
      </c>
      <c r="P54" s="68">
        <f>'1. Inputs'!$D$17</f>
        <v>0</v>
      </c>
      <c r="Q54" s="69">
        <f t="shared" ca="1" si="2"/>
        <v>0</v>
      </c>
      <c r="R54" s="54"/>
      <c r="S54" s="156">
        <f>'1. Inputs'!M58</f>
        <v>0</v>
      </c>
      <c r="T54" s="163">
        <f>'1. Inputs'!N58</f>
        <v>0</v>
      </c>
      <c r="U54" s="66">
        <f>'2. Exposure Periods'!K51</f>
        <v>11</v>
      </c>
      <c r="V54" s="66">
        <f>'2. Exposure Periods'!L51</f>
        <v>2</v>
      </c>
      <c r="W54" s="66">
        <f>'2. Exposure Periods'!M51</f>
        <v>10</v>
      </c>
      <c r="X54" s="66">
        <f>'2. Exposure Periods'!$I51</f>
        <v>24</v>
      </c>
      <c r="Y54" s="67">
        <f ca="1">SUM(OFFSET(T54,-U54-1-'2. Exposure Periods'!S51,0,U54))</f>
        <v>0</v>
      </c>
      <c r="Z54" s="67">
        <f ca="1">SUM(OFFSET(T54,-1-'2. Exposure Periods'!S51,0,W54))</f>
        <v>0</v>
      </c>
      <c r="AA54" s="67">
        <f ca="1">SUM(OFFSET(T54,-'2. Exposure Periods'!T51,0,X54))</f>
        <v>0</v>
      </c>
      <c r="AB54" s="109">
        <f ca="1">Y54*'1. Inputs'!$D$40</f>
        <v>0</v>
      </c>
      <c r="AC54" s="109">
        <f>SUM(S53:S54)*'1. Inputs'!$D$40</f>
        <v>0</v>
      </c>
      <c r="AD54" s="109">
        <f ca="1">Z54*'1. Inputs'!$D$40</f>
        <v>0</v>
      </c>
      <c r="AE54" s="68">
        <f>-X54*('1. Inputs'!$D$16/365)*'1. Inputs'!$D$15</f>
        <v>0</v>
      </c>
      <c r="AF54" s="68">
        <f>'1. Inputs'!$D$18</f>
        <v>0</v>
      </c>
      <c r="AG54" s="110">
        <f t="shared" ca="1" si="3"/>
        <v>0</v>
      </c>
      <c r="AI54" s="70">
        <f t="shared" ca="1" si="5"/>
        <v>0</v>
      </c>
    </row>
    <row r="55" spans="1:35" x14ac:dyDescent="0.25">
      <c r="A55" s="65">
        <f t="shared" si="4"/>
        <v>43422</v>
      </c>
      <c r="B55" s="154">
        <f>'1. Inputs'!J59</f>
        <v>0</v>
      </c>
      <c r="C55" s="117">
        <f>'1. Inputs'!K59</f>
        <v>0</v>
      </c>
      <c r="D55" s="117">
        <f t="shared" si="0"/>
        <v>0</v>
      </c>
      <c r="E55" s="66">
        <f>'2. Exposure Periods'!C52</f>
        <v>11</v>
      </c>
      <c r="F55" s="66">
        <f>'2. Exposure Periods'!D52</f>
        <v>1</v>
      </c>
      <c r="G55" s="66">
        <f>'2. Exposure Periods'!$E52</f>
        <v>11</v>
      </c>
      <c r="H55" s="66">
        <f>'2. Exposure Periods'!$I52</f>
        <v>25</v>
      </c>
      <c r="I55" s="67">
        <f ca="1">SUM(OFFSET(C55,-E55-1-'2. Exposure Periods'!S52,0,E55))</f>
        <v>0</v>
      </c>
      <c r="J55" s="67">
        <f ca="1">SUM(OFFSET(D55,-1-'2. Exposure Periods'!S52,0,G55))</f>
        <v>0</v>
      </c>
      <c r="K55" s="67">
        <f ca="1">SUM(OFFSET(D55,-'2. Exposure Periods'!T52,0,H55))</f>
        <v>0</v>
      </c>
      <c r="L55" s="68">
        <f ca="1">$I55*'1. Inputs'!$D$44</f>
        <v>0</v>
      </c>
      <c r="M55" s="68">
        <f>$B55*'1. Inputs'!$D$40</f>
        <v>0</v>
      </c>
      <c r="N55" s="68">
        <f ca="1">$J55*'1. Inputs'!$D$44</f>
        <v>0</v>
      </c>
      <c r="O55" s="109">
        <f ca="1">('1. Inputs'!$D$49*$H55)*($K55/('1. Inputs'!$D$53*H55))</f>
        <v>0</v>
      </c>
      <c r="P55" s="68">
        <f>'1. Inputs'!$D$17</f>
        <v>0</v>
      </c>
      <c r="Q55" s="69">
        <f t="shared" ca="1" si="2"/>
        <v>0</v>
      </c>
      <c r="R55" s="54"/>
      <c r="S55" s="156">
        <f>'1. Inputs'!M59</f>
        <v>0</v>
      </c>
      <c r="T55" s="163">
        <f>'1. Inputs'!N59</f>
        <v>0</v>
      </c>
      <c r="U55" s="66">
        <f>'2. Exposure Periods'!K52</f>
        <v>11</v>
      </c>
      <c r="V55" s="66">
        <f>'2. Exposure Periods'!L52</f>
        <v>2</v>
      </c>
      <c r="W55" s="66">
        <f>'2. Exposure Periods'!M52</f>
        <v>11</v>
      </c>
      <c r="X55" s="66">
        <f>'2. Exposure Periods'!$I52</f>
        <v>25</v>
      </c>
      <c r="Y55" s="67">
        <f ca="1">SUM(OFFSET(T55,-U55-1-'2. Exposure Periods'!S52,0,U55))</f>
        <v>0</v>
      </c>
      <c r="Z55" s="67">
        <f ca="1">SUM(OFFSET(T55,-1-'2. Exposure Periods'!S52,0,W55))</f>
        <v>0</v>
      </c>
      <c r="AA55" s="67">
        <f ca="1">SUM(OFFSET(T55,-'2. Exposure Periods'!T52,0,X55))</f>
        <v>0</v>
      </c>
      <c r="AB55" s="109">
        <f ca="1">Y55*'1. Inputs'!$D$40</f>
        <v>0</v>
      </c>
      <c r="AC55" s="109">
        <f>SUM(S54:S55)*'1. Inputs'!$D$40</f>
        <v>0</v>
      </c>
      <c r="AD55" s="109">
        <f ca="1">Z55*'1. Inputs'!$D$40</f>
        <v>0</v>
      </c>
      <c r="AE55" s="68">
        <f>-X55*('1. Inputs'!$D$16/365)*'1. Inputs'!$D$15</f>
        <v>0</v>
      </c>
      <c r="AF55" s="68">
        <f>'1. Inputs'!$D$18</f>
        <v>0</v>
      </c>
      <c r="AG55" s="110">
        <f t="shared" ca="1" si="3"/>
        <v>0</v>
      </c>
      <c r="AI55" s="70">
        <f t="shared" ca="1" si="5"/>
        <v>0</v>
      </c>
    </row>
    <row r="56" spans="1:35" x14ac:dyDescent="0.25">
      <c r="A56" s="65">
        <f t="shared" si="4"/>
        <v>43423</v>
      </c>
      <c r="B56" s="154">
        <f>'1. Inputs'!J60</f>
        <v>0</v>
      </c>
      <c r="C56" s="117">
        <f>'1. Inputs'!K60</f>
        <v>0</v>
      </c>
      <c r="D56" s="117">
        <f t="shared" si="0"/>
        <v>0</v>
      </c>
      <c r="E56" s="66">
        <f>'2. Exposure Periods'!C53</f>
        <v>14</v>
      </c>
      <c r="F56" s="66">
        <f>'2. Exposure Periods'!D53</f>
        <v>1</v>
      </c>
      <c r="G56" s="66">
        <f>'2. Exposure Periods'!$E53</f>
        <v>9</v>
      </c>
      <c r="H56" s="66">
        <f>'2. Exposure Periods'!$I53</f>
        <v>26</v>
      </c>
      <c r="I56" s="67">
        <f ca="1">SUM(OFFSET(C56,-E56-1-'2. Exposure Periods'!S53,0,E56))</f>
        <v>0</v>
      </c>
      <c r="J56" s="67">
        <f ca="1">SUM(OFFSET(D56,-1-'2. Exposure Periods'!S53,0,G56))</f>
        <v>0</v>
      </c>
      <c r="K56" s="67">
        <f ca="1">SUM(OFFSET(D56,-'2. Exposure Periods'!T53,0,H56))</f>
        <v>0</v>
      </c>
      <c r="L56" s="68">
        <f ca="1">$I56*'1. Inputs'!$D$44</f>
        <v>0</v>
      </c>
      <c r="M56" s="68">
        <f>$B56*'1. Inputs'!$D$40</f>
        <v>0</v>
      </c>
      <c r="N56" s="68">
        <f ca="1">$J56*'1. Inputs'!$D$44</f>
        <v>0</v>
      </c>
      <c r="O56" s="109">
        <f ca="1">('1. Inputs'!$D$49*$H56)*($K56/('1. Inputs'!$D$53*H56))</f>
        <v>0</v>
      </c>
      <c r="P56" s="68">
        <f>'1. Inputs'!$D$17</f>
        <v>0</v>
      </c>
      <c r="Q56" s="69">
        <f t="shared" ca="1" si="2"/>
        <v>0</v>
      </c>
      <c r="R56" s="54"/>
      <c r="S56" s="156">
        <f>'1. Inputs'!M60</f>
        <v>0</v>
      </c>
      <c r="T56" s="163">
        <f>'1. Inputs'!N60</f>
        <v>0</v>
      </c>
      <c r="U56" s="66">
        <f>'2. Exposure Periods'!K53</f>
        <v>14</v>
      </c>
      <c r="V56" s="66">
        <f>'2. Exposure Periods'!L53</f>
        <v>2</v>
      </c>
      <c r="W56" s="66">
        <f>'2. Exposure Periods'!M53</f>
        <v>9</v>
      </c>
      <c r="X56" s="66">
        <f>'2. Exposure Periods'!$I53</f>
        <v>26</v>
      </c>
      <c r="Y56" s="67">
        <f ca="1">SUM(OFFSET(T56,-U56-1-'2. Exposure Periods'!S53,0,U56))</f>
        <v>0</v>
      </c>
      <c r="Z56" s="67">
        <f ca="1">SUM(OFFSET(T56,-1-'2. Exposure Periods'!S53,0,W56))</f>
        <v>0</v>
      </c>
      <c r="AA56" s="67">
        <f ca="1">SUM(OFFSET(T56,-'2. Exposure Periods'!T53,0,X56))</f>
        <v>0</v>
      </c>
      <c r="AB56" s="109">
        <f ca="1">Y56*'1. Inputs'!$D$40</f>
        <v>0</v>
      </c>
      <c r="AC56" s="109">
        <f>SUM(S55:S56)*'1. Inputs'!$D$40</f>
        <v>0</v>
      </c>
      <c r="AD56" s="109">
        <f ca="1">Z56*'1. Inputs'!$D$40</f>
        <v>0</v>
      </c>
      <c r="AE56" s="68">
        <f>-X56*('1. Inputs'!$D$16/365)*'1. Inputs'!$D$15</f>
        <v>0</v>
      </c>
      <c r="AF56" s="68">
        <f>'1. Inputs'!$D$18</f>
        <v>0</v>
      </c>
      <c r="AG56" s="110">
        <f t="shared" ca="1" si="3"/>
        <v>0</v>
      </c>
      <c r="AI56" s="70">
        <f t="shared" ca="1" si="5"/>
        <v>0</v>
      </c>
    </row>
    <row r="57" spans="1:35" x14ac:dyDescent="0.25">
      <c r="A57" s="65">
        <f t="shared" si="4"/>
        <v>43424</v>
      </c>
      <c r="B57" s="154">
        <f>'1. Inputs'!J61</f>
        <v>0</v>
      </c>
      <c r="C57" s="117">
        <f>'1. Inputs'!K61</f>
        <v>0</v>
      </c>
      <c r="D57" s="117">
        <f t="shared" si="0"/>
        <v>0</v>
      </c>
      <c r="E57" s="66">
        <f>'2. Exposure Periods'!C54</f>
        <v>15</v>
      </c>
      <c r="F57" s="66">
        <f>'2. Exposure Periods'!D54</f>
        <v>1</v>
      </c>
      <c r="G57" s="66">
        <f>'2. Exposure Periods'!$E54</f>
        <v>9</v>
      </c>
      <c r="H57" s="66">
        <f>'2. Exposure Periods'!$I54</f>
        <v>27</v>
      </c>
      <c r="I57" s="67">
        <f ca="1">SUM(OFFSET(C57,-E57-1-'2. Exposure Periods'!S54,0,E57))</f>
        <v>0</v>
      </c>
      <c r="J57" s="67">
        <f ca="1">SUM(OFFSET(D57,-1-'2. Exposure Periods'!S54,0,G57))</f>
        <v>0</v>
      </c>
      <c r="K57" s="67">
        <f ca="1">SUM(OFFSET(D57,-'2. Exposure Periods'!T54,0,H57))</f>
        <v>0</v>
      </c>
      <c r="L57" s="68">
        <f ca="1">$I57*'1. Inputs'!$D$44</f>
        <v>0</v>
      </c>
      <c r="M57" s="68">
        <f>$B57*'1. Inputs'!$D$40</f>
        <v>0</v>
      </c>
      <c r="N57" s="68">
        <f ca="1">$J57*'1. Inputs'!$D$44</f>
        <v>0</v>
      </c>
      <c r="O57" s="109">
        <f ca="1">('1. Inputs'!$D$49*$H57)*($K57/('1. Inputs'!$D$53*H57))</f>
        <v>0</v>
      </c>
      <c r="P57" s="68">
        <f>'1. Inputs'!$D$17</f>
        <v>0</v>
      </c>
      <c r="Q57" s="69">
        <f t="shared" ca="1" si="2"/>
        <v>0</v>
      </c>
      <c r="R57" s="54"/>
      <c r="S57" s="156">
        <f>'1. Inputs'!M61</f>
        <v>0</v>
      </c>
      <c r="T57" s="163">
        <f>'1. Inputs'!N61</f>
        <v>0</v>
      </c>
      <c r="U57" s="66">
        <f>'2. Exposure Periods'!K54</f>
        <v>15</v>
      </c>
      <c r="V57" s="66">
        <f>'2. Exposure Periods'!L54</f>
        <v>2</v>
      </c>
      <c r="W57" s="66">
        <f>'2. Exposure Periods'!M54</f>
        <v>9</v>
      </c>
      <c r="X57" s="66">
        <f>'2. Exposure Periods'!$I54</f>
        <v>27</v>
      </c>
      <c r="Y57" s="67">
        <f ca="1">SUM(OFFSET(T57,-U57-1-'2. Exposure Periods'!S54,0,U57))</f>
        <v>0</v>
      </c>
      <c r="Z57" s="67">
        <f ca="1">SUM(OFFSET(T57,-1-'2. Exposure Periods'!S54,0,W57))</f>
        <v>0</v>
      </c>
      <c r="AA57" s="67">
        <f ca="1">SUM(OFFSET(T57,-'2. Exposure Periods'!T54,0,X57))</f>
        <v>0</v>
      </c>
      <c r="AB57" s="109">
        <f ca="1">Y57*'1. Inputs'!$D$40</f>
        <v>0</v>
      </c>
      <c r="AC57" s="109">
        <f>SUM(S56:S57)*'1. Inputs'!$D$40</f>
        <v>0</v>
      </c>
      <c r="AD57" s="109">
        <f ca="1">Z57*'1. Inputs'!$D$40</f>
        <v>0</v>
      </c>
      <c r="AE57" s="68">
        <f>-X57*('1. Inputs'!$D$16/365)*'1. Inputs'!$D$15</f>
        <v>0</v>
      </c>
      <c r="AF57" s="68">
        <f>'1. Inputs'!$D$18</f>
        <v>0</v>
      </c>
      <c r="AG57" s="110">
        <f t="shared" ca="1" si="3"/>
        <v>0</v>
      </c>
      <c r="AI57" s="70">
        <f t="shared" ca="1" si="5"/>
        <v>0</v>
      </c>
    </row>
    <row r="58" spans="1:35" x14ac:dyDescent="0.25">
      <c r="A58" s="65">
        <f t="shared" si="4"/>
        <v>43425</v>
      </c>
      <c r="B58" s="154">
        <f>'1. Inputs'!J62</f>
        <v>0</v>
      </c>
      <c r="C58" s="117">
        <f>'1. Inputs'!K62</f>
        <v>0</v>
      </c>
      <c r="D58" s="117">
        <f t="shared" si="0"/>
        <v>0</v>
      </c>
      <c r="E58" s="66">
        <f>'2. Exposure Periods'!C55</f>
        <v>9</v>
      </c>
      <c r="F58" s="66">
        <f>'2. Exposure Periods'!D55</f>
        <v>1</v>
      </c>
      <c r="G58" s="66">
        <f>'2. Exposure Periods'!$E55</f>
        <v>9</v>
      </c>
      <c r="H58" s="66">
        <f>'2. Exposure Periods'!$I55</f>
        <v>28</v>
      </c>
      <c r="I58" s="67">
        <f ca="1">SUM(OFFSET(C58,-E58-1-'2. Exposure Periods'!S55,0,E58))</f>
        <v>0</v>
      </c>
      <c r="J58" s="67">
        <f ca="1">SUM(OFFSET(D58,-1-'2. Exposure Periods'!S55,0,G58))</f>
        <v>0</v>
      </c>
      <c r="K58" s="67">
        <f ca="1">SUM(OFFSET(D58,-'2. Exposure Periods'!T55,0,H58))</f>
        <v>0</v>
      </c>
      <c r="L58" s="68">
        <f ca="1">$I58*'1. Inputs'!$D$44</f>
        <v>0</v>
      </c>
      <c r="M58" s="68">
        <f>$B58*'1. Inputs'!$D$40</f>
        <v>0</v>
      </c>
      <c r="N58" s="68">
        <f ca="1">$J58*'1. Inputs'!$D$44</f>
        <v>0</v>
      </c>
      <c r="O58" s="109">
        <f ca="1">('1. Inputs'!$D$49*$H58)*($K58/('1. Inputs'!$D$53*H58))</f>
        <v>0</v>
      </c>
      <c r="P58" s="68">
        <f>'1. Inputs'!$D$17</f>
        <v>0</v>
      </c>
      <c r="Q58" s="69">
        <f t="shared" ca="1" si="2"/>
        <v>0</v>
      </c>
      <c r="R58" s="54"/>
      <c r="S58" s="156">
        <f>'1. Inputs'!M62</f>
        <v>0</v>
      </c>
      <c r="T58" s="163">
        <f>'1. Inputs'!N62</f>
        <v>0</v>
      </c>
      <c r="U58" s="66">
        <f>'2. Exposure Periods'!K55</f>
        <v>9</v>
      </c>
      <c r="V58" s="66">
        <f>'2. Exposure Periods'!L55</f>
        <v>2</v>
      </c>
      <c r="W58" s="66">
        <f>'2. Exposure Periods'!M55</f>
        <v>9</v>
      </c>
      <c r="X58" s="66">
        <f>'2. Exposure Periods'!$I55</f>
        <v>28</v>
      </c>
      <c r="Y58" s="67">
        <f ca="1">SUM(OFFSET(T58,-U58-1-'2. Exposure Periods'!S55,0,U58))</f>
        <v>0</v>
      </c>
      <c r="Z58" s="67">
        <f ca="1">SUM(OFFSET(T58,-1-'2. Exposure Periods'!S55,0,W58))</f>
        <v>0</v>
      </c>
      <c r="AA58" s="67">
        <f ca="1">SUM(OFFSET(T58,-'2. Exposure Periods'!T55,0,X58))</f>
        <v>0</v>
      </c>
      <c r="AB58" s="109">
        <f ca="1">Y58*'1. Inputs'!$D$40</f>
        <v>0</v>
      </c>
      <c r="AC58" s="109">
        <f>SUM(S57:S58)*'1. Inputs'!$D$40</f>
        <v>0</v>
      </c>
      <c r="AD58" s="109">
        <f ca="1">Z58*'1. Inputs'!$D$40</f>
        <v>0</v>
      </c>
      <c r="AE58" s="68">
        <f>-X58*('1. Inputs'!$D$16/365)*'1. Inputs'!$D$15</f>
        <v>0</v>
      </c>
      <c r="AF58" s="68">
        <f>'1. Inputs'!$D$18</f>
        <v>0</v>
      </c>
      <c r="AG58" s="110">
        <f t="shared" ca="1" si="3"/>
        <v>0</v>
      </c>
      <c r="AI58" s="70">
        <f t="shared" ca="1" si="5"/>
        <v>0</v>
      </c>
    </row>
    <row r="59" spans="1:35" x14ac:dyDescent="0.25">
      <c r="A59" s="65">
        <f t="shared" si="4"/>
        <v>43426</v>
      </c>
      <c r="B59" s="154">
        <f>'1. Inputs'!J63</f>
        <v>0</v>
      </c>
      <c r="C59" s="117">
        <f>'1. Inputs'!K63</f>
        <v>0</v>
      </c>
      <c r="D59" s="117">
        <f t="shared" si="0"/>
        <v>0</v>
      </c>
      <c r="E59" s="66">
        <f>'2. Exposure Periods'!C56</f>
        <v>10</v>
      </c>
      <c r="F59" s="66">
        <f>'2. Exposure Periods'!D56</f>
        <v>1</v>
      </c>
      <c r="G59" s="66">
        <f>'2. Exposure Periods'!$E56</f>
        <v>9</v>
      </c>
      <c r="H59" s="66">
        <f>'2. Exposure Periods'!$I56</f>
        <v>29</v>
      </c>
      <c r="I59" s="67">
        <f ca="1">SUM(OFFSET(C59,-E59-1-'2. Exposure Periods'!S56,0,E59))</f>
        <v>0</v>
      </c>
      <c r="J59" s="67">
        <f ca="1">SUM(OFFSET(D59,-1-'2. Exposure Periods'!S56,0,G59))</f>
        <v>0</v>
      </c>
      <c r="K59" s="67">
        <f ca="1">SUM(OFFSET(D59,-'2. Exposure Periods'!T56,0,H59))</f>
        <v>0</v>
      </c>
      <c r="L59" s="68">
        <f ca="1">$I59*'1. Inputs'!$D$44</f>
        <v>0</v>
      </c>
      <c r="M59" s="68">
        <f>$B59*'1. Inputs'!$D$40</f>
        <v>0</v>
      </c>
      <c r="N59" s="68">
        <f ca="1">$J59*'1. Inputs'!$D$44</f>
        <v>0</v>
      </c>
      <c r="O59" s="109">
        <f ca="1">('1. Inputs'!$D$49*$H59)*($K59/('1. Inputs'!$D$53*H59))</f>
        <v>0</v>
      </c>
      <c r="P59" s="68">
        <f>'1. Inputs'!$D$17</f>
        <v>0</v>
      </c>
      <c r="Q59" s="69">
        <f t="shared" ca="1" si="2"/>
        <v>0</v>
      </c>
      <c r="R59" s="54"/>
      <c r="S59" s="156">
        <f>'1. Inputs'!M63</f>
        <v>0</v>
      </c>
      <c r="T59" s="163">
        <f>'1. Inputs'!N63</f>
        <v>0</v>
      </c>
      <c r="U59" s="66">
        <f>'2. Exposure Periods'!K56</f>
        <v>10</v>
      </c>
      <c r="V59" s="66">
        <f>'2. Exposure Periods'!L56</f>
        <v>2</v>
      </c>
      <c r="W59" s="66">
        <f>'2. Exposure Periods'!M56</f>
        <v>9</v>
      </c>
      <c r="X59" s="66">
        <f>'2. Exposure Periods'!$I56</f>
        <v>29</v>
      </c>
      <c r="Y59" s="67">
        <f ca="1">SUM(OFFSET(T59,-U59-1-'2. Exposure Periods'!S56,0,U59))</f>
        <v>0</v>
      </c>
      <c r="Z59" s="67">
        <f ca="1">SUM(OFFSET(T59,-1-'2. Exposure Periods'!S56,0,W59))</f>
        <v>0</v>
      </c>
      <c r="AA59" s="67">
        <f ca="1">SUM(OFFSET(T59,-'2. Exposure Periods'!T56,0,X59))</f>
        <v>0</v>
      </c>
      <c r="AB59" s="109">
        <f ca="1">Y59*'1. Inputs'!$D$40</f>
        <v>0</v>
      </c>
      <c r="AC59" s="109">
        <f>SUM(S58:S59)*'1. Inputs'!$D$40</f>
        <v>0</v>
      </c>
      <c r="AD59" s="109">
        <f ca="1">Z59*'1. Inputs'!$D$40</f>
        <v>0</v>
      </c>
      <c r="AE59" s="68">
        <f>-X59*('1. Inputs'!$D$16/365)*'1. Inputs'!$D$15</f>
        <v>0</v>
      </c>
      <c r="AF59" s="68">
        <f>'1. Inputs'!$D$18</f>
        <v>0</v>
      </c>
      <c r="AG59" s="110">
        <f t="shared" ca="1" si="3"/>
        <v>0</v>
      </c>
      <c r="AI59" s="70">
        <f t="shared" ca="1" si="5"/>
        <v>0</v>
      </c>
    </row>
    <row r="60" spans="1:35" x14ac:dyDescent="0.25">
      <c r="A60" s="65">
        <f t="shared" si="4"/>
        <v>43427</v>
      </c>
      <c r="B60" s="154">
        <f>'1. Inputs'!J64</f>
        <v>0</v>
      </c>
      <c r="C60" s="117">
        <f>'1. Inputs'!K64</f>
        <v>0</v>
      </c>
      <c r="D60" s="117">
        <f t="shared" si="0"/>
        <v>0</v>
      </c>
      <c r="E60" s="66">
        <f>'2. Exposure Periods'!C57</f>
        <v>11</v>
      </c>
      <c r="F60" s="66">
        <f>'2. Exposure Periods'!D57</f>
        <v>1</v>
      </c>
      <c r="G60" s="66">
        <f>'2. Exposure Periods'!$E57</f>
        <v>9</v>
      </c>
      <c r="H60" s="66">
        <f>'2. Exposure Periods'!$I57</f>
        <v>30</v>
      </c>
      <c r="I60" s="67">
        <f ca="1">SUM(OFFSET(C60,-E60-1-'2. Exposure Periods'!S57,0,E60))</f>
        <v>0</v>
      </c>
      <c r="J60" s="67">
        <f ca="1">SUM(OFFSET(D60,-1-'2. Exposure Periods'!S57,0,G60))</f>
        <v>0</v>
      </c>
      <c r="K60" s="67">
        <f ca="1">SUM(OFFSET(D60,-'2. Exposure Periods'!T57,0,H60))</f>
        <v>0</v>
      </c>
      <c r="L60" s="68">
        <f ca="1">$I60*'1. Inputs'!$D$44</f>
        <v>0</v>
      </c>
      <c r="M60" s="68">
        <f>$B60*'1. Inputs'!$D$40</f>
        <v>0</v>
      </c>
      <c r="N60" s="68">
        <f ca="1">$J60*'1. Inputs'!$D$44</f>
        <v>0</v>
      </c>
      <c r="O60" s="109">
        <f ca="1">('1. Inputs'!$D$49*$H60)*($K60/('1. Inputs'!$D$53*H60))</f>
        <v>0</v>
      </c>
      <c r="P60" s="68">
        <f>'1. Inputs'!$D$17</f>
        <v>0</v>
      </c>
      <c r="Q60" s="69">
        <f t="shared" ca="1" si="2"/>
        <v>0</v>
      </c>
      <c r="R60" s="54"/>
      <c r="S60" s="156">
        <f>'1. Inputs'!M64</f>
        <v>0</v>
      </c>
      <c r="T60" s="163">
        <f>'1. Inputs'!N64</f>
        <v>0</v>
      </c>
      <c r="U60" s="66">
        <f>'2. Exposure Periods'!K57</f>
        <v>11</v>
      </c>
      <c r="V60" s="66">
        <f>'2. Exposure Periods'!L57</f>
        <v>2</v>
      </c>
      <c r="W60" s="66">
        <f>'2. Exposure Periods'!M57</f>
        <v>9</v>
      </c>
      <c r="X60" s="66">
        <f>'2. Exposure Periods'!$I57</f>
        <v>30</v>
      </c>
      <c r="Y60" s="67">
        <f ca="1">SUM(OFFSET(T60,-U60-1-'2. Exposure Periods'!S57,0,U60))</f>
        <v>0</v>
      </c>
      <c r="Z60" s="67">
        <f ca="1">SUM(OFFSET(T60,-1-'2. Exposure Periods'!S57,0,W60))</f>
        <v>0</v>
      </c>
      <c r="AA60" s="67">
        <f ca="1">SUM(OFFSET(T60,-'2. Exposure Periods'!T57,0,X60))</f>
        <v>0</v>
      </c>
      <c r="AB60" s="109">
        <f ca="1">Y60*'1. Inputs'!$D$40</f>
        <v>0</v>
      </c>
      <c r="AC60" s="109">
        <f>SUM(S59:S60)*'1. Inputs'!$D$40</f>
        <v>0</v>
      </c>
      <c r="AD60" s="109">
        <f ca="1">Z60*'1. Inputs'!$D$40</f>
        <v>0</v>
      </c>
      <c r="AE60" s="68">
        <f>-X60*('1. Inputs'!$D$16/365)*'1. Inputs'!$D$15</f>
        <v>0</v>
      </c>
      <c r="AF60" s="68">
        <f>'1. Inputs'!$D$18</f>
        <v>0</v>
      </c>
      <c r="AG60" s="110">
        <f t="shared" ca="1" si="3"/>
        <v>0</v>
      </c>
      <c r="AI60" s="70">
        <f t="shared" ca="1" si="5"/>
        <v>0</v>
      </c>
    </row>
    <row r="61" spans="1:35" x14ac:dyDescent="0.25">
      <c r="A61" s="65">
        <f t="shared" si="4"/>
        <v>43428</v>
      </c>
      <c r="B61" s="154">
        <f>'1. Inputs'!J65</f>
        <v>0</v>
      </c>
      <c r="C61" s="117">
        <f>'1. Inputs'!K65</f>
        <v>0</v>
      </c>
      <c r="D61" s="117">
        <f t="shared" si="0"/>
        <v>0</v>
      </c>
      <c r="E61" s="66">
        <f>'2. Exposure Periods'!C58</f>
        <v>11</v>
      </c>
      <c r="F61" s="66">
        <f>'2. Exposure Periods'!D58</f>
        <v>1</v>
      </c>
      <c r="G61" s="66">
        <f>'2. Exposure Periods'!$E58</f>
        <v>10</v>
      </c>
      <c r="H61" s="66">
        <f>'2. Exposure Periods'!$I58</f>
        <v>31</v>
      </c>
      <c r="I61" s="67">
        <f ca="1">SUM(OFFSET(C61,-E61-1-'2. Exposure Periods'!S58,0,E61))</f>
        <v>0</v>
      </c>
      <c r="J61" s="67">
        <f ca="1">SUM(OFFSET(D61,-1-'2. Exposure Periods'!S58,0,G61))</f>
        <v>0</v>
      </c>
      <c r="K61" s="67">
        <f ca="1">SUM(OFFSET(D61,-'2. Exposure Periods'!T58,0,H61))</f>
        <v>0</v>
      </c>
      <c r="L61" s="68">
        <f ca="1">$I61*'1. Inputs'!$D$44</f>
        <v>0</v>
      </c>
      <c r="M61" s="68">
        <f>$B61*'1. Inputs'!$D$40</f>
        <v>0</v>
      </c>
      <c r="N61" s="68">
        <f ca="1">$J61*'1. Inputs'!$D$44</f>
        <v>0</v>
      </c>
      <c r="O61" s="109">
        <f ca="1">('1. Inputs'!$D$49*$H61)*($K61/('1. Inputs'!$D$53*H61))</f>
        <v>0</v>
      </c>
      <c r="P61" s="68">
        <f>'1. Inputs'!$D$17</f>
        <v>0</v>
      </c>
      <c r="Q61" s="69">
        <f t="shared" ca="1" si="2"/>
        <v>0</v>
      </c>
      <c r="R61" s="54"/>
      <c r="S61" s="156">
        <f>'1. Inputs'!M65</f>
        <v>0</v>
      </c>
      <c r="T61" s="163">
        <f>'1. Inputs'!N65</f>
        <v>0</v>
      </c>
      <c r="U61" s="66">
        <f>'2. Exposure Periods'!K58</f>
        <v>11</v>
      </c>
      <c r="V61" s="66">
        <f>'2. Exposure Periods'!L58</f>
        <v>2</v>
      </c>
      <c r="W61" s="66">
        <f>'2. Exposure Periods'!M58</f>
        <v>10</v>
      </c>
      <c r="X61" s="66">
        <f>'2. Exposure Periods'!$I58</f>
        <v>31</v>
      </c>
      <c r="Y61" s="67">
        <f ca="1">SUM(OFFSET(T61,-U61-1-'2. Exposure Periods'!S58,0,U61))</f>
        <v>0</v>
      </c>
      <c r="Z61" s="67">
        <f ca="1">SUM(OFFSET(T61,-1-'2. Exposure Periods'!S58,0,W61))</f>
        <v>0</v>
      </c>
      <c r="AA61" s="67">
        <f ca="1">SUM(OFFSET(T61,-'2. Exposure Periods'!T58,0,X61))</f>
        <v>0</v>
      </c>
      <c r="AB61" s="109">
        <f ca="1">Y61*'1. Inputs'!$D$40</f>
        <v>0</v>
      </c>
      <c r="AC61" s="109">
        <f>SUM(S60:S61)*'1. Inputs'!$D$40</f>
        <v>0</v>
      </c>
      <c r="AD61" s="109">
        <f ca="1">Z61*'1. Inputs'!$D$40</f>
        <v>0</v>
      </c>
      <c r="AE61" s="68">
        <f>-X61*('1. Inputs'!$D$16/365)*'1. Inputs'!$D$15</f>
        <v>0</v>
      </c>
      <c r="AF61" s="68">
        <f>'1. Inputs'!$D$18</f>
        <v>0</v>
      </c>
      <c r="AG61" s="110">
        <f t="shared" ca="1" si="3"/>
        <v>0</v>
      </c>
      <c r="AI61" s="70">
        <f t="shared" ca="1" si="5"/>
        <v>0</v>
      </c>
    </row>
    <row r="62" spans="1:35" x14ac:dyDescent="0.25">
      <c r="A62" s="65">
        <f t="shared" si="4"/>
        <v>43429</v>
      </c>
      <c r="B62" s="154">
        <f>'1. Inputs'!J66</f>
        <v>0</v>
      </c>
      <c r="C62" s="117">
        <f>'1. Inputs'!K66</f>
        <v>0</v>
      </c>
      <c r="D62" s="117">
        <f t="shared" si="0"/>
        <v>0</v>
      </c>
      <c r="E62" s="66">
        <f>'2. Exposure Periods'!C59</f>
        <v>11</v>
      </c>
      <c r="F62" s="66">
        <f>'2. Exposure Periods'!D59</f>
        <v>1</v>
      </c>
      <c r="G62" s="66">
        <f>'2. Exposure Periods'!$E59</f>
        <v>11</v>
      </c>
      <c r="H62" s="66">
        <f>'2. Exposure Periods'!$I59</f>
        <v>32</v>
      </c>
      <c r="I62" s="67">
        <f ca="1">SUM(OFFSET(C62,-E62-1-'2. Exposure Periods'!S59,0,E62))</f>
        <v>0</v>
      </c>
      <c r="J62" s="67">
        <f ca="1">SUM(OFFSET(D62,-1-'2. Exposure Periods'!S59,0,G62))</f>
        <v>0</v>
      </c>
      <c r="K62" s="67">
        <f ca="1">SUM(OFFSET(D62,-'2. Exposure Periods'!T59,0,H62))</f>
        <v>0</v>
      </c>
      <c r="L62" s="68">
        <f ca="1">$I62*'1. Inputs'!$D$44</f>
        <v>0</v>
      </c>
      <c r="M62" s="68">
        <f>$B62*'1. Inputs'!$D$40</f>
        <v>0</v>
      </c>
      <c r="N62" s="68">
        <f ca="1">$J62*'1. Inputs'!$D$44</f>
        <v>0</v>
      </c>
      <c r="O62" s="109">
        <f ca="1">('1. Inputs'!$D$49*$H62)*($K62/('1. Inputs'!$D$53*H62))</f>
        <v>0</v>
      </c>
      <c r="P62" s="68">
        <f>'1. Inputs'!$D$17</f>
        <v>0</v>
      </c>
      <c r="Q62" s="69">
        <f t="shared" ca="1" si="2"/>
        <v>0</v>
      </c>
      <c r="R62" s="54"/>
      <c r="S62" s="156">
        <f>'1. Inputs'!M66</f>
        <v>0</v>
      </c>
      <c r="T62" s="163">
        <f>'1. Inputs'!N66</f>
        <v>0</v>
      </c>
      <c r="U62" s="66">
        <f>'2. Exposure Periods'!K59</f>
        <v>11</v>
      </c>
      <c r="V62" s="66">
        <f>'2. Exposure Periods'!L59</f>
        <v>2</v>
      </c>
      <c r="W62" s="66">
        <f>'2. Exposure Periods'!M59</f>
        <v>11</v>
      </c>
      <c r="X62" s="66">
        <f>'2. Exposure Periods'!$I59</f>
        <v>32</v>
      </c>
      <c r="Y62" s="67">
        <f ca="1">SUM(OFFSET(T62,-U62-1-'2. Exposure Periods'!S59,0,U62))</f>
        <v>0</v>
      </c>
      <c r="Z62" s="67">
        <f ca="1">SUM(OFFSET(T62,-1-'2. Exposure Periods'!S59,0,W62))</f>
        <v>0</v>
      </c>
      <c r="AA62" s="67">
        <f ca="1">SUM(OFFSET(T62,-'2. Exposure Periods'!T59,0,X62))</f>
        <v>0</v>
      </c>
      <c r="AB62" s="109">
        <f ca="1">Y62*'1. Inputs'!$D$40</f>
        <v>0</v>
      </c>
      <c r="AC62" s="109">
        <f>SUM(S61:S62)*'1. Inputs'!$D$40</f>
        <v>0</v>
      </c>
      <c r="AD62" s="109">
        <f ca="1">Z62*'1. Inputs'!$D$40</f>
        <v>0</v>
      </c>
      <c r="AE62" s="68">
        <f>-X62*('1. Inputs'!$D$16/365)*'1. Inputs'!$D$15</f>
        <v>0</v>
      </c>
      <c r="AF62" s="68">
        <f>'1. Inputs'!$D$18</f>
        <v>0</v>
      </c>
      <c r="AG62" s="110">
        <f t="shared" ca="1" si="3"/>
        <v>0</v>
      </c>
      <c r="AI62" s="70">
        <f t="shared" ca="1" si="5"/>
        <v>0</v>
      </c>
    </row>
    <row r="63" spans="1:35" x14ac:dyDescent="0.25">
      <c r="A63" s="65">
        <f t="shared" si="4"/>
        <v>43430</v>
      </c>
      <c r="B63" s="154">
        <f>'1. Inputs'!J67</f>
        <v>0</v>
      </c>
      <c r="C63" s="117">
        <f>'1. Inputs'!K67</f>
        <v>0</v>
      </c>
      <c r="D63" s="117">
        <f t="shared" si="0"/>
        <v>0</v>
      </c>
      <c r="E63" s="66">
        <f>'2. Exposure Periods'!C60</f>
        <v>14</v>
      </c>
      <c r="F63" s="66">
        <f>'2. Exposure Periods'!D60</f>
        <v>1</v>
      </c>
      <c r="G63" s="66">
        <f>'2. Exposure Periods'!$E60</f>
        <v>9</v>
      </c>
      <c r="H63" s="66">
        <f>'2. Exposure Periods'!$I60</f>
        <v>33</v>
      </c>
      <c r="I63" s="67">
        <f ca="1">SUM(OFFSET(C63,-E63-1-'2. Exposure Periods'!S60,0,E63))</f>
        <v>0</v>
      </c>
      <c r="J63" s="67">
        <f ca="1">SUM(OFFSET(D63,-1-'2. Exposure Periods'!S60,0,G63))</f>
        <v>0</v>
      </c>
      <c r="K63" s="67">
        <f ca="1">SUM(OFFSET(D63,-'2. Exposure Periods'!T60,0,H63))</f>
        <v>0</v>
      </c>
      <c r="L63" s="68">
        <f ca="1">$I63*'1. Inputs'!$D$44</f>
        <v>0</v>
      </c>
      <c r="M63" s="68">
        <f>$B63*'1. Inputs'!$D$40</f>
        <v>0</v>
      </c>
      <c r="N63" s="68">
        <f ca="1">$J63*'1. Inputs'!$D$44</f>
        <v>0</v>
      </c>
      <c r="O63" s="109">
        <f ca="1">('1. Inputs'!$D$49*$H63)*($K63/('1. Inputs'!$D$53*H63))</f>
        <v>0</v>
      </c>
      <c r="P63" s="68">
        <f>'1. Inputs'!$D$17</f>
        <v>0</v>
      </c>
      <c r="Q63" s="69">
        <f t="shared" ca="1" si="2"/>
        <v>0</v>
      </c>
      <c r="R63" s="54"/>
      <c r="S63" s="156">
        <f>'1. Inputs'!M67</f>
        <v>0</v>
      </c>
      <c r="T63" s="163">
        <f>'1. Inputs'!N67</f>
        <v>0</v>
      </c>
      <c r="U63" s="66">
        <f>'2. Exposure Periods'!K60</f>
        <v>14</v>
      </c>
      <c r="V63" s="66">
        <f>'2. Exposure Periods'!L60</f>
        <v>2</v>
      </c>
      <c r="W63" s="66">
        <f>'2. Exposure Periods'!M60</f>
        <v>9</v>
      </c>
      <c r="X63" s="66">
        <f>'2. Exposure Periods'!$I60</f>
        <v>33</v>
      </c>
      <c r="Y63" s="67">
        <f ca="1">SUM(OFFSET(T63,-U63-1-'2. Exposure Periods'!S60,0,U63))</f>
        <v>0</v>
      </c>
      <c r="Z63" s="67">
        <f ca="1">SUM(OFFSET(T63,-1-'2. Exposure Periods'!S60,0,W63))</f>
        <v>0</v>
      </c>
      <c r="AA63" s="67">
        <f ca="1">SUM(OFFSET(T63,-'2. Exposure Periods'!T60,0,X63))</f>
        <v>0</v>
      </c>
      <c r="AB63" s="109">
        <f ca="1">Y63*'1. Inputs'!$D$40</f>
        <v>0</v>
      </c>
      <c r="AC63" s="109">
        <f>SUM(S62:S63)*'1. Inputs'!$D$40</f>
        <v>0</v>
      </c>
      <c r="AD63" s="109">
        <f ca="1">Z63*'1. Inputs'!$D$40</f>
        <v>0</v>
      </c>
      <c r="AE63" s="68">
        <f>-X63*('1. Inputs'!$D$16/365)*'1. Inputs'!$D$15</f>
        <v>0</v>
      </c>
      <c r="AF63" s="68">
        <f>'1. Inputs'!$D$18</f>
        <v>0</v>
      </c>
      <c r="AG63" s="110">
        <f t="shared" ca="1" si="3"/>
        <v>0</v>
      </c>
      <c r="AI63" s="70">
        <f t="shared" ca="1" si="5"/>
        <v>0</v>
      </c>
    </row>
    <row r="64" spans="1:35" x14ac:dyDescent="0.25">
      <c r="A64" s="65">
        <f t="shared" si="4"/>
        <v>43431</v>
      </c>
      <c r="B64" s="154">
        <f>'1. Inputs'!J68</f>
        <v>0</v>
      </c>
      <c r="C64" s="117">
        <f>'1. Inputs'!K68</f>
        <v>0</v>
      </c>
      <c r="D64" s="117">
        <f t="shared" si="0"/>
        <v>0</v>
      </c>
      <c r="E64" s="66">
        <f>'2. Exposure Periods'!C61</f>
        <v>15</v>
      </c>
      <c r="F64" s="66">
        <f>'2. Exposure Periods'!D61</f>
        <v>1</v>
      </c>
      <c r="G64" s="66">
        <f>'2. Exposure Periods'!$E61</f>
        <v>9</v>
      </c>
      <c r="H64" s="66">
        <f>'2. Exposure Periods'!$I61</f>
        <v>34</v>
      </c>
      <c r="I64" s="67">
        <f ca="1">SUM(OFFSET(C64,-E64-1-'2. Exposure Periods'!S61,0,E64))</f>
        <v>0</v>
      </c>
      <c r="J64" s="67">
        <f ca="1">SUM(OFFSET(D64,-1-'2. Exposure Periods'!S61,0,G64))</f>
        <v>0</v>
      </c>
      <c r="K64" s="67">
        <f ca="1">SUM(OFFSET(D64,-'2. Exposure Periods'!T61,0,H64))</f>
        <v>0</v>
      </c>
      <c r="L64" s="68">
        <f ca="1">$I64*'1. Inputs'!$D$44</f>
        <v>0</v>
      </c>
      <c r="M64" s="68">
        <f>$B64*'1. Inputs'!$D$40</f>
        <v>0</v>
      </c>
      <c r="N64" s="68">
        <f ca="1">$J64*'1. Inputs'!$D$44</f>
        <v>0</v>
      </c>
      <c r="O64" s="109">
        <f ca="1">('1. Inputs'!$D$49*$H64)*($K64/('1. Inputs'!$D$53*H64))</f>
        <v>0</v>
      </c>
      <c r="P64" s="68">
        <f>'1. Inputs'!$D$17</f>
        <v>0</v>
      </c>
      <c r="Q64" s="69">
        <f t="shared" ca="1" si="2"/>
        <v>0</v>
      </c>
      <c r="R64" s="54"/>
      <c r="S64" s="156">
        <f>'1. Inputs'!M68</f>
        <v>0</v>
      </c>
      <c r="T64" s="163">
        <f>'1. Inputs'!N68</f>
        <v>0</v>
      </c>
      <c r="U64" s="66">
        <f>'2. Exposure Periods'!K61</f>
        <v>15</v>
      </c>
      <c r="V64" s="66">
        <f>'2. Exposure Periods'!L61</f>
        <v>2</v>
      </c>
      <c r="W64" s="66">
        <f>'2. Exposure Periods'!M61</f>
        <v>9</v>
      </c>
      <c r="X64" s="66">
        <f>'2. Exposure Periods'!$I61</f>
        <v>34</v>
      </c>
      <c r="Y64" s="67">
        <f ca="1">SUM(OFFSET(T64,-U64-1-'2. Exposure Periods'!S61,0,U64))</f>
        <v>0</v>
      </c>
      <c r="Z64" s="67">
        <f ca="1">SUM(OFFSET(T64,-1-'2. Exposure Periods'!S61,0,W64))</f>
        <v>0</v>
      </c>
      <c r="AA64" s="67">
        <f ca="1">SUM(OFFSET(T64,-'2. Exposure Periods'!T61,0,X64))</f>
        <v>0</v>
      </c>
      <c r="AB64" s="109">
        <f ca="1">Y64*'1. Inputs'!$D$40</f>
        <v>0</v>
      </c>
      <c r="AC64" s="109">
        <f>SUM(S63:S64)*'1. Inputs'!$D$40</f>
        <v>0</v>
      </c>
      <c r="AD64" s="109">
        <f ca="1">Z64*'1. Inputs'!$D$40</f>
        <v>0</v>
      </c>
      <c r="AE64" s="68">
        <f>-X64*('1. Inputs'!$D$16/365)*'1. Inputs'!$D$15</f>
        <v>0</v>
      </c>
      <c r="AF64" s="68">
        <f>'1. Inputs'!$D$18</f>
        <v>0</v>
      </c>
      <c r="AG64" s="110">
        <f t="shared" ca="1" si="3"/>
        <v>0</v>
      </c>
      <c r="AI64" s="70">
        <f t="shared" ca="1" si="5"/>
        <v>0</v>
      </c>
    </row>
    <row r="65" spans="1:35" x14ac:dyDescent="0.25">
      <c r="A65" s="65">
        <f t="shared" si="4"/>
        <v>43432</v>
      </c>
      <c r="B65" s="154">
        <f>'1. Inputs'!J69</f>
        <v>0</v>
      </c>
      <c r="C65" s="117">
        <f>'1. Inputs'!K69</f>
        <v>0</v>
      </c>
      <c r="D65" s="117">
        <f t="shared" si="0"/>
        <v>0</v>
      </c>
      <c r="E65" s="66">
        <f>'2. Exposure Periods'!C62</f>
        <v>9</v>
      </c>
      <c r="F65" s="66">
        <f>'2. Exposure Periods'!D62</f>
        <v>1</v>
      </c>
      <c r="G65" s="66">
        <f>'2. Exposure Periods'!$E62</f>
        <v>9</v>
      </c>
      <c r="H65" s="66">
        <f>'2. Exposure Periods'!$I62</f>
        <v>35</v>
      </c>
      <c r="I65" s="67">
        <f ca="1">SUM(OFFSET(C65,-E65-1-'2. Exposure Periods'!S62,0,E65))</f>
        <v>0</v>
      </c>
      <c r="J65" s="67">
        <f ca="1">SUM(OFFSET(D65,-1-'2. Exposure Periods'!S62,0,G65))</f>
        <v>0</v>
      </c>
      <c r="K65" s="67">
        <f ca="1">SUM(OFFSET(D65,-'2. Exposure Periods'!T62,0,H65))</f>
        <v>0</v>
      </c>
      <c r="L65" s="68">
        <f ca="1">$I65*'1. Inputs'!$D$44</f>
        <v>0</v>
      </c>
      <c r="M65" s="68">
        <f>$B65*'1. Inputs'!$D$40</f>
        <v>0</v>
      </c>
      <c r="N65" s="68">
        <f ca="1">$J65*'1. Inputs'!$D$44</f>
        <v>0</v>
      </c>
      <c r="O65" s="109">
        <f ca="1">('1. Inputs'!$D$49*$H65)*($K65/('1. Inputs'!$D$53*H65))</f>
        <v>0</v>
      </c>
      <c r="P65" s="68">
        <f>'1. Inputs'!$D$17</f>
        <v>0</v>
      </c>
      <c r="Q65" s="69">
        <f t="shared" ca="1" si="2"/>
        <v>0</v>
      </c>
      <c r="R65" s="54"/>
      <c r="S65" s="156">
        <f>'1. Inputs'!M69</f>
        <v>0</v>
      </c>
      <c r="T65" s="163">
        <f>'1. Inputs'!N69</f>
        <v>0</v>
      </c>
      <c r="U65" s="66">
        <f>'2. Exposure Periods'!K62</f>
        <v>9</v>
      </c>
      <c r="V65" s="66">
        <f>'2. Exposure Periods'!L62</f>
        <v>2</v>
      </c>
      <c r="W65" s="66">
        <f>'2. Exposure Periods'!M62</f>
        <v>9</v>
      </c>
      <c r="X65" s="66">
        <f>'2. Exposure Periods'!$I62</f>
        <v>35</v>
      </c>
      <c r="Y65" s="67">
        <f ca="1">SUM(OFFSET(T65,-U65-1-'2. Exposure Periods'!S62,0,U65))</f>
        <v>0</v>
      </c>
      <c r="Z65" s="67">
        <f ca="1">SUM(OFFSET(T65,-1-'2. Exposure Periods'!S62,0,W65))</f>
        <v>0</v>
      </c>
      <c r="AA65" s="67">
        <f ca="1">SUM(OFFSET(T65,-'2. Exposure Periods'!T62,0,X65))</f>
        <v>0</v>
      </c>
      <c r="AB65" s="109">
        <f ca="1">Y65*'1. Inputs'!$D$40</f>
        <v>0</v>
      </c>
      <c r="AC65" s="109">
        <f>SUM(S64:S65)*'1. Inputs'!$D$40</f>
        <v>0</v>
      </c>
      <c r="AD65" s="109">
        <f ca="1">Z65*'1. Inputs'!$D$40</f>
        <v>0</v>
      </c>
      <c r="AE65" s="68">
        <f>-X65*('1. Inputs'!$D$16/365)*'1. Inputs'!$D$15</f>
        <v>0</v>
      </c>
      <c r="AF65" s="68">
        <f>'1. Inputs'!$D$18</f>
        <v>0</v>
      </c>
      <c r="AG65" s="110">
        <f t="shared" ca="1" si="3"/>
        <v>0</v>
      </c>
      <c r="AI65" s="70">
        <f t="shared" ca="1" si="5"/>
        <v>0</v>
      </c>
    </row>
    <row r="66" spans="1:35" x14ac:dyDescent="0.25">
      <c r="A66" s="65">
        <f t="shared" si="4"/>
        <v>43433</v>
      </c>
      <c r="B66" s="154">
        <f>'1. Inputs'!J70</f>
        <v>0</v>
      </c>
      <c r="C66" s="117">
        <f>'1. Inputs'!K70</f>
        <v>0</v>
      </c>
      <c r="D66" s="117">
        <f t="shared" si="0"/>
        <v>0</v>
      </c>
      <c r="E66" s="66">
        <f>'2. Exposure Periods'!C63</f>
        <v>10</v>
      </c>
      <c r="F66" s="66">
        <f>'2. Exposure Periods'!D63</f>
        <v>1</v>
      </c>
      <c r="G66" s="66">
        <f>'2. Exposure Periods'!$E63</f>
        <v>9</v>
      </c>
      <c r="H66" s="66">
        <f>'2. Exposure Periods'!$I63</f>
        <v>36</v>
      </c>
      <c r="I66" s="67">
        <f ca="1">SUM(OFFSET(C66,-E66-1-'2. Exposure Periods'!S63,0,E66))</f>
        <v>0</v>
      </c>
      <c r="J66" s="67">
        <f ca="1">SUM(OFFSET(D66,-1-'2. Exposure Periods'!S63,0,G66))</f>
        <v>0</v>
      </c>
      <c r="K66" s="67">
        <f ca="1">SUM(OFFSET(D66,-'2. Exposure Periods'!T63,0,H66))</f>
        <v>0</v>
      </c>
      <c r="L66" s="68">
        <f ca="1">$I66*'1. Inputs'!$D$44</f>
        <v>0</v>
      </c>
      <c r="M66" s="68">
        <f>$B66*'1. Inputs'!$D$40</f>
        <v>0</v>
      </c>
      <c r="N66" s="68">
        <f ca="1">$J66*'1. Inputs'!$D$44</f>
        <v>0</v>
      </c>
      <c r="O66" s="109">
        <f ca="1">('1. Inputs'!$D$49*$H66)*($K66/('1. Inputs'!$D$53*H66))</f>
        <v>0</v>
      </c>
      <c r="P66" s="68">
        <f>'1. Inputs'!$D$17</f>
        <v>0</v>
      </c>
      <c r="Q66" s="69">
        <f t="shared" ca="1" si="2"/>
        <v>0</v>
      </c>
      <c r="R66" s="54"/>
      <c r="S66" s="156">
        <f>'1. Inputs'!M70</f>
        <v>0</v>
      </c>
      <c r="T66" s="163">
        <f>'1. Inputs'!N70</f>
        <v>0</v>
      </c>
      <c r="U66" s="66">
        <f>'2. Exposure Periods'!K63</f>
        <v>10</v>
      </c>
      <c r="V66" s="66">
        <f>'2. Exposure Periods'!L63</f>
        <v>2</v>
      </c>
      <c r="W66" s="66">
        <f>'2. Exposure Periods'!M63</f>
        <v>9</v>
      </c>
      <c r="X66" s="66">
        <f>'2. Exposure Periods'!$I63</f>
        <v>36</v>
      </c>
      <c r="Y66" s="67">
        <f ca="1">SUM(OFFSET(T66,-U66-1-'2. Exposure Periods'!S63,0,U66))</f>
        <v>0</v>
      </c>
      <c r="Z66" s="67">
        <f ca="1">SUM(OFFSET(T66,-1-'2. Exposure Periods'!S63,0,W66))</f>
        <v>0</v>
      </c>
      <c r="AA66" s="67">
        <f ca="1">SUM(OFFSET(T66,-'2. Exposure Periods'!T63,0,X66))</f>
        <v>0</v>
      </c>
      <c r="AB66" s="109">
        <f ca="1">Y66*'1. Inputs'!$D$40</f>
        <v>0</v>
      </c>
      <c r="AC66" s="109">
        <f>SUM(S65:S66)*'1. Inputs'!$D$40</f>
        <v>0</v>
      </c>
      <c r="AD66" s="109">
        <f ca="1">Z66*'1. Inputs'!$D$40</f>
        <v>0</v>
      </c>
      <c r="AE66" s="68">
        <f>-X66*('1. Inputs'!$D$16/365)*'1. Inputs'!$D$15</f>
        <v>0</v>
      </c>
      <c r="AF66" s="68">
        <f>'1. Inputs'!$D$18</f>
        <v>0</v>
      </c>
      <c r="AG66" s="110">
        <f t="shared" ca="1" si="3"/>
        <v>0</v>
      </c>
      <c r="AI66" s="70">
        <f t="shared" ca="1" si="5"/>
        <v>0</v>
      </c>
    </row>
    <row r="67" spans="1:35" x14ac:dyDescent="0.25">
      <c r="A67" s="65">
        <f t="shared" si="4"/>
        <v>43434</v>
      </c>
      <c r="B67" s="154">
        <f>'1. Inputs'!J71</f>
        <v>0</v>
      </c>
      <c r="C67" s="117">
        <f>'1. Inputs'!K71</f>
        <v>0</v>
      </c>
      <c r="D67" s="117">
        <f t="shared" si="0"/>
        <v>0</v>
      </c>
      <c r="E67" s="66">
        <f>'2. Exposure Periods'!C64</f>
        <v>11</v>
      </c>
      <c r="F67" s="66">
        <f>'2. Exposure Periods'!D64</f>
        <v>1</v>
      </c>
      <c r="G67" s="66">
        <f>'2. Exposure Periods'!$E64</f>
        <v>9</v>
      </c>
      <c r="H67" s="66">
        <f>'2. Exposure Periods'!$I64</f>
        <v>37</v>
      </c>
      <c r="I67" s="67">
        <f ca="1">SUM(OFFSET(C67,-E67-1-'2. Exposure Periods'!S64,0,E67))</f>
        <v>0</v>
      </c>
      <c r="J67" s="67">
        <f ca="1">SUM(OFFSET(D67,-1-'2. Exposure Periods'!S64,0,G67))</f>
        <v>0</v>
      </c>
      <c r="K67" s="67">
        <f ca="1">SUM(OFFSET(D67,-'2. Exposure Periods'!T64,0,H67))</f>
        <v>0</v>
      </c>
      <c r="L67" s="68">
        <f ca="1">$I67*'1. Inputs'!$D$44</f>
        <v>0</v>
      </c>
      <c r="M67" s="68">
        <f>$B67*'1. Inputs'!$D$40</f>
        <v>0</v>
      </c>
      <c r="N67" s="68">
        <f ca="1">$J67*'1. Inputs'!$D$44</f>
        <v>0</v>
      </c>
      <c r="O67" s="109">
        <f ca="1">('1. Inputs'!$D$49*$H67)*($K67/('1. Inputs'!$D$53*H67))</f>
        <v>0</v>
      </c>
      <c r="P67" s="68">
        <f>'1. Inputs'!$D$17</f>
        <v>0</v>
      </c>
      <c r="Q67" s="69">
        <f t="shared" ca="1" si="2"/>
        <v>0</v>
      </c>
      <c r="R67" s="54"/>
      <c r="S67" s="156">
        <f>'1. Inputs'!M71</f>
        <v>0</v>
      </c>
      <c r="T67" s="163">
        <f>'1. Inputs'!N71</f>
        <v>0</v>
      </c>
      <c r="U67" s="66">
        <f>'2. Exposure Periods'!K64</f>
        <v>11</v>
      </c>
      <c r="V67" s="66">
        <f>'2. Exposure Periods'!L64</f>
        <v>2</v>
      </c>
      <c r="W67" s="66">
        <f>'2. Exposure Periods'!M64</f>
        <v>9</v>
      </c>
      <c r="X67" s="66">
        <f>'2. Exposure Periods'!$I64</f>
        <v>37</v>
      </c>
      <c r="Y67" s="67">
        <f ca="1">SUM(OFFSET(T67,-U67-1-'2. Exposure Periods'!S64,0,U67))</f>
        <v>0</v>
      </c>
      <c r="Z67" s="67">
        <f ca="1">SUM(OFFSET(T67,-1-'2. Exposure Periods'!S64,0,W67))</f>
        <v>0</v>
      </c>
      <c r="AA67" s="67">
        <f ca="1">SUM(OFFSET(T67,-'2. Exposure Periods'!T64,0,X67))</f>
        <v>0</v>
      </c>
      <c r="AB67" s="109">
        <f ca="1">Y67*'1. Inputs'!$D$40</f>
        <v>0</v>
      </c>
      <c r="AC67" s="109">
        <f>SUM(S66:S67)*'1. Inputs'!$D$40</f>
        <v>0</v>
      </c>
      <c r="AD67" s="109">
        <f ca="1">Z67*'1. Inputs'!$D$40</f>
        <v>0</v>
      </c>
      <c r="AE67" s="68">
        <f>-X67*('1. Inputs'!$D$16/365)*'1. Inputs'!$D$15</f>
        <v>0</v>
      </c>
      <c r="AF67" s="68">
        <f>'1. Inputs'!$D$18</f>
        <v>0</v>
      </c>
      <c r="AG67" s="110">
        <f t="shared" ca="1" si="3"/>
        <v>0</v>
      </c>
      <c r="AI67" s="70">
        <f t="shared" ca="1" si="5"/>
        <v>0</v>
      </c>
    </row>
    <row r="68" spans="1:35" x14ac:dyDescent="0.25">
      <c r="A68" s="65">
        <f t="shared" si="4"/>
        <v>43435</v>
      </c>
      <c r="B68" s="154">
        <f>'1. Inputs'!J72</f>
        <v>0</v>
      </c>
      <c r="C68" s="117">
        <f>'1. Inputs'!K72</f>
        <v>0</v>
      </c>
      <c r="D68" s="117">
        <f t="shared" si="0"/>
        <v>0</v>
      </c>
      <c r="E68" s="66">
        <f>'2. Exposure Periods'!C65</f>
        <v>11</v>
      </c>
      <c r="F68" s="66">
        <f>'2. Exposure Periods'!D65</f>
        <v>1</v>
      </c>
      <c r="G68" s="66">
        <f>'2. Exposure Periods'!$E65</f>
        <v>10</v>
      </c>
      <c r="H68" s="66">
        <f>'2. Exposure Periods'!$I65</f>
        <v>38</v>
      </c>
      <c r="I68" s="67">
        <f ca="1">SUM(OFFSET(C68,-E68-1-'2. Exposure Periods'!S65,0,E68))</f>
        <v>0</v>
      </c>
      <c r="J68" s="67">
        <f ca="1">SUM(OFFSET(D68,-1-'2. Exposure Periods'!S65,0,G68))</f>
        <v>0</v>
      </c>
      <c r="K68" s="67">
        <f ca="1">SUM(OFFSET(D68,-'2. Exposure Periods'!T65,0,H68))</f>
        <v>0</v>
      </c>
      <c r="L68" s="68">
        <f ca="1">$I68*'1. Inputs'!$D$44</f>
        <v>0</v>
      </c>
      <c r="M68" s="68">
        <f>$B68*'1. Inputs'!$D$40</f>
        <v>0</v>
      </c>
      <c r="N68" s="68">
        <f ca="1">$J68*'1. Inputs'!$D$44</f>
        <v>0</v>
      </c>
      <c r="O68" s="109">
        <f ca="1">('1. Inputs'!$D$49*$H68)*($K68/('1. Inputs'!$D$53*H68))</f>
        <v>0</v>
      </c>
      <c r="P68" s="68">
        <f>'1. Inputs'!$D$17</f>
        <v>0</v>
      </c>
      <c r="Q68" s="69">
        <f t="shared" ca="1" si="2"/>
        <v>0</v>
      </c>
      <c r="R68" s="54"/>
      <c r="S68" s="156">
        <f>'1. Inputs'!M72</f>
        <v>0</v>
      </c>
      <c r="T68" s="163">
        <f>'1. Inputs'!N72</f>
        <v>0</v>
      </c>
      <c r="U68" s="66">
        <f>'2. Exposure Periods'!K65</f>
        <v>11</v>
      </c>
      <c r="V68" s="66">
        <f>'2. Exposure Periods'!L65</f>
        <v>2</v>
      </c>
      <c r="W68" s="66">
        <f>'2. Exposure Periods'!M65</f>
        <v>10</v>
      </c>
      <c r="X68" s="66">
        <f>'2. Exposure Periods'!$I65</f>
        <v>38</v>
      </c>
      <c r="Y68" s="67">
        <f ca="1">SUM(OFFSET(T68,-U68-1-'2. Exposure Periods'!S65,0,U68))</f>
        <v>0</v>
      </c>
      <c r="Z68" s="67">
        <f ca="1">SUM(OFFSET(T68,-1-'2. Exposure Periods'!S65,0,W68))</f>
        <v>0</v>
      </c>
      <c r="AA68" s="67">
        <f ca="1">SUM(OFFSET(T68,-'2. Exposure Periods'!T65,0,X68))</f>
        <v>0</v>
      </c>
      <c r="AB68" s="109">
        <f ca="1">Y68*'1. Inputs'!$D$40</f>
        <v>0</v>
      </c>
      <c r="AC68" s="109">
        <f>SUM(S67:S68)*'1. Inputs'!$D$40</f>
        <v>0</v>
      </c>
      <c r="AD68" s="109">
        <f ca="1">Z68*'1. Inputs'!$D$40</f>
        <v>0</v>
      </c>
      <c r="AE68" s="68">
        <f>-X68*('1. Inputs'!$D$16/365)*'1. Inputs'!$D$15</f>
        <v>0</v>
      </c>
      <c r="AF68" s="68">
        <f>'1. Inputs'!$D$18</f>
        <v>0</v>
      </c>
      <c r="AG68" s="110">
        <f t="shared" ca="1" si="3"/>
        <v>0</v>
      </c>
      <c r="AI68" s="70">
        <f t="shared" ca="1" si="5"/>
        <v>0</v>
      </c>
    </row>
    <row r="69" spans="1:35" x14ac:dyDescent="0.25">
      <c r="A69" s="65">
        <f t="shared" si="4"/>
        <v>43436</v>
      </c>
      <c r="B69" s="154">
        <f>'1. Inputs'!J73</f>
        <v>0</v>
      </c>
      <c r="C69" s="117">
        <f>'1. Inputs'!K73</f>
        <v>0</v>
      </c>
      <c r="D69" s="117">
        <f t="shared" si="0"/>
        <v>0</v>
      </c>
      <c r="E69" s="66">
        <f>'2. Exposure Periods'!C66</f>
        <v>11</v>
      </c>
      <c r="F69" s="66">
        <f>'2. Exposure Periods'!D66</f>
        <v>1</v>
      </c>
      <c r="G69" s="66">
        <f>'2. Exposure Periods'!$E66</f>
        <v>11</v>
      </c>
      <c r="H69" s="66">
        <f>'2. Exposure Periods'!$I66</f>
        <v>39</v>
      </c>
      <c r="I69" s="67">
        <f ca="1">SUM(OFFSET(C69,-E69-1-'2. Exposure Periods'!S66,0,E69))</f>
        <v>0</v>
      </c>
      <c r="J69" s="67">
        <f ca="1">SUM(OFFSET(D69,-1-'2. Exposure Periods'!S66,0,G69))</f>
        <v>0</v>
      </c>
      <c r="K69" s="67">
        <f ca="1">SUM(OFFSET(D69,-'2. Exposure Periods'!T66,0,H69))</f>
        <v>0</v>
      </c>
      <c r="L69" s="68">
        <f ca="1">$I69*'1. Inputs'!$D$44</f>
        <v>0</v>
      </c>
      <c r="M69" s="68">
        <f>$B69*'1. Inputs'!$D$40</f>
        <v>0</v>
      </c>
      <c r="N69" s="68">
        <f ca="1">$J69*'1. Inputs'!$D$44</f>
        <v>0</v>
      </c>
      <c r="O69" s="109">
        <f ca="1">('1. Inputs'!$D$49*$H69)*($K69/('1. Inputs'!$D$53*H69))</f>
        <v>0</v>
      </c>
      <c r="P69" s="68">
        <f>'1. Inputs'!$D$17</f>
        <v>0</v>
      </c>
      <c r="Q69" s="69">
        <f t="shared" ca="1" si="2"/>
        <v>0</v>
      </c>
      <c r="R69" s="54"/>
      <c r="S69" s="156">
        <f>'1. Inputs'!M73</f>
        <v>0</v>
      </c>
      <c r="T69" s="163">
        <f>'1. Inputs'!N73</f>
        <v>0</v>
      </c>
      <c r="U69" s="66">
        <f>'2. Exposure Periods'!K66</f>
        <v>11</v>
      </c>
      <c r="V69" s="66">
        <f>'2. Exposure Periods'!L66</f>
        <v>2</v>
      </c>
      <c r="W69" s="66">
        <f>'2. Exposure Periods'!M66</f>
        <v>11</v>
      </c>
      <c r="X69" s="66">
        <f>'2. Exposure Periods'!$I66</f>
        <v>39</v>
      </c>
      <c r="Y69" s="67">
        <f ca="1">SUM(OFFSET(T69,-U69-1-'2. Exposure Periods'!S66,0,U69))</f>
        <v>0</v>
      </c>
      <c r="Z69" s="67">
        <f ca="1">SUM(OFFSET(T69,-1-'2. Exposure Periods'!S66,0,W69))</f>
        <v>0</v>
      </c>
      <c r="AA69" s="67">
        <f ca="1">SUM(OFFSET(T69,-'2. Exposure Periods'!T66,0,X69))</f>
        <v>0</v>
      </c>
      <c r="AB69" s="109">
        <f ca="1">Y69*'1. Inputs'!$D$40</f>
        <v>0</v>
      </c>
      <c r="AC69" s="109">
        <f>SUM(S68:S69)*'1. Inputs'!$D$40</f>
        <v>0</v>
      </c>
      <c r="AD69" s="109">
        <f ca="1">Z69*'1. Inputs'!$D$40</f>
        <v>0</v>
      </c>
      <c r="AE69" s="68">
        <f>-X69*('1. Inputs'!$D$16/365)*'1. Inputs'!$D$15</f>
        <v>0</v>
      </c>
      <c r="AF69" s="68">
        <f>'1. Inputs'!$D$18</f>
        <v>0</v>
      </c>
      <c r="AG69" s="110">
        <f t="shared" ca="1" si="3"/>
        <v>0</v>
      </c>
      <c r="AI69" s="70">
        <f t="shared" ca="1" si="5"/>
        <v>0</v>
      </c>
    </row>
    <row r="70" spans="1:35" x14ac:dyDescent="0.25">
      <c r="A70" s="65">
        <f t="shared" si="4"/>
        <v>43437</v>
      </c>
      <c r="B70" s="154">
        <f>'1. Inputs'!J74</f>
        <v>0</v>
      </c>
      <c r="C70" s="117">
        <f>'1. Inputs'!K74</f>
        <v>0</v>
      </c>
      <c r="D70" s="117">
        <f t="shared" si="0"/>
        <v>0</v>
      </c>
      <c r="E70" s="66">
        <f>'2. Exposure Periods'!C67</f>
        <v>14</v>
      </c>
      <c r="F70" s="66">
        <f>'2. Exposure Periods'!D67</f>
        <v>1</v>
      </c>
      <c r="G70" s="66">
        <f>'2. Exposure Periods'!$E67</f>
        <v>9</v>
      </c>
      <c r="H70" s="66">
        <f>'2. Exposure Periods'!$I67</f>
        <v>40</v>
      </c>
      <c r="I70" s="67">
        <f ca="1">SUM(OFFSET(C70,-E70-1-'2. Exposure Periods'!S67,0,E70))</f>
        <v>0</v>
      </c>
      <c r="J70" s="67">
        <f ca="1">SUM(OFFSET(D70,-1-'2. Exposure Periods'!S67,0,G70))</f>
        <v>0</v>
      </c>
      <c r="K70" s="67">
        <f ca="1">SUM(OFFSET(D70,-'2. Exposure Periods'!T67,0,H70))</f>
        <v>0</v>
      </c>
      <c r="L70" s="68">
        <f ca="1">$I70*'1. Inputs'!$D$44</f>
        <v>0</v>
      </c>
      <c r="M70" s="68">
        <f>$B70*'1. Inputs'!$D$40</f>
        <v>0</v>
      </c>
      <c r="N70" s="68">
        <f ca="1">$J70*'1. Inputs'!$D$44</f>
        <v>0</v>
      </c>
      <c r="O70" s="109">
        <f ca="1">('1. Inputs'!$D$49*$H70)*($K70/('1. Inputs'!$D$53*H70))</f>
        <v>0</v>
      </c>
      <c r="P70" s="68">
        <f>'1. Inputs'!$D$17</f>
        <v>0</v>
      </c>
      <c r="Q70" s="69">
        <f t="shared" ca="1" si="2"/>
        <v>0</v>
      </c>
      <c r="R70" s="54"/>
      <c r="S70" s="156">
        <f>'1. Inputs'!M74</f>
        <v>0</v>
      </c>
      <c r="T70" s="163">
        <f>'1. Inputs'!N74</f>
        <v>0</v>
      </c>
      <c r="U70" s="66">
        <f>'2. Exposure Periods'!K67</f>
        <v>14</v>
      </c>
      <c r="V70" s="66">
        <f>'2. Exposure Periods'!L67</f>
        <v>2</v>
      </c>
      <c r="W70" s="66">
        <f>'2. Exposure Periods'!M67</f>
        <v>9</v>
      </c>
      <c r="X70" s="66">
        <f>'2. Exposure Periods'!$I67</f>
        <v>40</v>
      </c>
      <c r="Y70" s="67">
        <f ca="1">SUM(OFFSET(T70,-U70-1-'2. Exposure Periods'!S67,0,U70))</f>
        <v>0</v>
      </c>
      <c r="Z70" s="67">
        <f ca="1">SUM(OFFSET(T70,-1-'2. Exposure Periods'!S67,0,W70))</f>
        <v>0</v>
      </c>
      <c r="AA70" s="67">
        <f ca="1">SUM(OFFSET(T70,-'2. Exposure Periods'!T67,0,X70))</f>
        <v>0</v>
      </c>
      <c r="AB70" s="109">
        <f ca="1">Y70*'1. Inputs'!$D$40</f>
        <v>0</v>
      </c>
      <c r="AC70" s="109">
        <f>SUM(S69:S70)*'1. Inputs'!$D$40</f>
        <v>0</v>
      </c>
      <c r="AD70" s="109">
        <f ca="1">Z70*'1. Inputs'!$D$40</f>
        <v>0</v>
      </c>
      <c r="AE70" s="68">
        <f>-X70*('1. Inputs'!$D$16/365)*'1. Inputs'!$D$15</f>
        <v>0</v>
      </c>
      <c r="AF70" s="68">
        <f>'1. Inputs'!$D$18</f>
        <v>0</v>
      </c>
      <c r="AG70" s="110">
        <f t="shared" ca="1" si="3"/>
        <v>0</v>
      </c>
      <c r="AI70" s="70">
        <f t="shared" ca="1" si="5"/>
        <v>0</v>
      </c>
    </row>
    <row r="71" spans="1:35" x14ac:dyDescent="0.25">
      <c r="A71" s="65">
        <f t="shared" si="4"/>
        <v>43438</v>
      </c>
      <c r="B71" s="154">
        <f>'1. Inputs'!J75</f>
        <v>0</v>
      </c>
      <c r="C71" s="117">
        <f>'1. Inputs'!K75</f>
        <v>0</v>
      </c>
      <c r="D71" s="117">
        <f t="shared" si="0"/>
        <v>0</v>
      </c>
      <c r="E71" s="66">
        <f>'2. Exposure Periods'!C68</f>
        <v>15</v>
      </c>
      <c r="F71" s="66">
        <f>'2. Exposure Periods'!D68</f>
        <v>1</v>
      </c>
      <c r="G71" s="66">
        <f>'2. Exposure Periods'!$E68</f>
        <v>9</v>
      </c>
      <c r="H71" s="66">
        <f>'2. Exposure Periods'!$I68</f>
        <v>41</v>
      </c>
      <c r="I71" s="67">
        <f ca="1">SUM(OFFSET(C71,-E71-1-'2. Exposure Periods'!S68,0,E71))</f>
        <v>0</v>
      </c>
      <c r="J71" s="67">
        <f ca="1">SUM(OFFSET(D71,-1-'2. Exposure Periods'!S68,0,G71))</f>
        <v>0</v>
      </c>
      <c r="K71" s="67">
        <f ca="1">SUM(OFFSET(D71,-'2. Exposure Periods'!T68,0,H71))</f>
        <v>0</v>
      </c>
      <c r="L71" s="68">
        <f ca="1">$I71*'1. Inputs'!$D$44</f>
        <v>0</v>
      </c>
      <c r="M71" s="68">
        <f>$B71*'1. Inputs'!$D$40</f>
        <v>0</v>
      </c>
      <c r="N71" s="68">
        <f ca="1">$J71*'1. Inputs'!$D$44</f>
        <v>0</v>
      </c>
      <c r="O71" s="109">
        <f ca="1">('1. Inputs'!$D$49*$H71)*($K71/('1. Inputs'!$D$53*H71))</f>
        <v>0</v>
      </c>
      <c r="P71" s="68">
        <f>'1. Inputs'!$D$17</f>
        <v>0</v>
      </c>
      <c r="Q71" s="69">
        <f t="shared" ca="1" si="2"/>
        <v>0</v>
      </c>
      <c r="R71" s="54"/>
      <c r="S71" s="156">
        <f>'1. Inputs'!M75</f>
        <v>0</v>
      </c>
      <c r="T71" s="163">
        <f>'1. Inputs'!N75</f>
        <v>0</v>
      </c>
      <c r="U71" s="66">
        <f>'2. Exposure Periods'!K68</f>
        <v>15</v>
      </c>
      <c r="V71" s="66">
        <f>'2. Exposure Periods'!L68</f>
        <v>2</v>
      </c>
      <c r="W71" s="66">
        <f>'2. Exposure Periods'!M68</f>
        <v>9</v>
      </c>
      <c r="X71" s="66">
        <f>'2. Exposure Periods'!$I68</f>
        <v>41</v>
      </c>
      <c r="Y71" s="67">
        <f ca="1">SUM(OFFSET(T71,-U71-1-'2. Exposure Periods'!S68,0,U71))</f>
        <v>0</v>
      </c>
      <c r="Z71" s="67">
        <f ca="1">SUM(OFFSET(T71,-1-'2. Exposure Periods'!S68,0,W71))</f>
        <v>0</v>
      </c>
      <c r="AA71" s="67">
        <f ca="1">SUM(OFFSET(T71,-'2. Exposure Periods'!T68,0,X71))</f>
        <v>0</v>
      </c>
      <c r="AB71" s="109">
        <f ca="1">Y71*'1. Inputs'!$D$40</f>
        <v>0</v>
      </c>
      <c r="AC71" s="109">
        <f>SUM(S70:S71)*'1. Inputs'!$D$40</f>
        <v>0</v>
      </c>
      <c r="AD71" s="109">
        <f ca="1">Z71*'1. Inputs'!$D$40</f>
        <v>0</v>
      </c>
      <c r="AE71" s="68">
        <f>-X71*('1. Inputs'!$D$16/365)*'1. Inputs'!$D$15</f>
        <v>0</v>
      </c>
      <c r="AF71" s="68">
        <f>'1. Inputs'!$D$18</f>
        <v>0</v>
      </c>
      <c r="AG71" s="110">
        <f t="shared" ca="1" si="3"/>
        <v>0</v>
      </c>
      <c r="AI71" s="70">
        <f t="shared" ref="AI71:AI102" ca="1" si="6">AG71+Q71</f>
        <v>0</v>
      </c>
    </row>
    <row r="72" spans="1:35" x14ac:dyDescent="0.25">
      <c r="A72" s="65">
        <f t="shared" si="4"/>
        <v>43439</v>
      </c>
      <c r="B72" s="154">
        <f>'1. Inputs'!J76</f>
        <v>0</v>
      </c>
      <c r="C72" s="117">
        <f>'1. Inputs'!K76</f>
        <v>0</v>
      </c>
      <c r="D72" s="117">
        <f t="shared" ref="D72:D135" si="7">B72+C72</f>
        <v>0</v>
      </c>
      <c r="E72" s="66">
        <f>'2. Exposure Periods'!C69</f>
        <v>9</v>
      </c>
      <c r="F72" s="66">
        <f>'2. Exposure Periods'!D69</f>
        <v>1</v>
      </c>
      <c r="G72" s="66">
        <f>'2. Exposure Periods'!$E69</f>
        <v>9</v>
      </c>
      <c r="H72" s="66">
        <f>'2. Exposure Periods'!$I69</f>
        <v>42</v>
      </c>
      <c r="I72" s="67">
        <f ca="1">SUM(OFFSET(C72,-E72-1-'2. Exposure Periods'!S69,0,E72))</f>
        <v>0</v>
      </c>
      <c r="J72" s="67">
        <f ca="1">SUM(OFFSET(D72,-1-'2. Exposure Periods'!S69,0,G72))</f>
        <v>0</v>
      </c>
      <c r="K72" s="67">
        <f ca="1">SUM(OFFSET(D72,-'2. Exposure Periods'!T69,0,H72))</f>
        <v>0</v>
      </c>
      <c r="L72" s="68">
        <f ca="1">$I72*'1. Inputs'!$D$44</f>
        <v>0</v>
      </c>
      <c r="M72" s="68">
        <f>$B72*'1. Inputs'!$D$40</f>
        <v>0</v>
      </c>
      <c r="N72" s="68">
        <f ca="1">$J72*'1. Inputs'!$D$44</f>
        <v>0</v>
      </c>
      <c r="O72" s="109">
        <f ca="1">('1. Inputs'!$D$49*$H72)*($K72/('1. Inputs'!$D$53*H72))</f>
        <v>0</v>
      </c>
      <c r="P72" s="68">
        <f>'1. Inputs'!$D$17</f>
        <v>0</v>
      </c>
      <c r="Q72" s="69">
        <f t="shared" ref="Q72:Q125" ca="1" si="8">(N72+O72+P72-M72+L72)</f>
        <v>0</v>
      </c>
      <c r="R72" s="54"/>
      <c r="S72" s="156">
        <f>'1. Inputs'!M76</f>
        <v>0</v>
      </c>
      <c r="T72" s="163">
        <f>'1. Inputs'!N76</f>
        <v>0</v>
      </c>
      <c r="U72" s="66">
        <f>'2. Exposure Periods'!K69</f>
        <v>9</v>
      </c>
      <c r="V72" s="66">
        <f>'2. Exposure Periods'!L69</f>
        <v>2</v>
      </c>
      <c r="W72" s="66">
        <f>'2. Exposure Periods'!M69</f>
        <v>9</v>
      </c>
      <c r="X72" s="66">
        <f>'2. Exposure Periods'!$I69</f>
        <v>42</v>
      </c>
      <c r="Y72" s="67">
        <f ca="1">SUM(OFFSET(T72,-U72-1-'2. Exposure Periods'!S69,0,U72))</f>
        <v>0</v>
      </c>
      <c r="Z72" s="67">
        <f ca="1">SUM(OFFSET(T72,-1-'2. Exposure Periods'!S69,0,W72))</f>
        <v>0</v>
      </c>
      <c r="AA72" s="67">
        <f ca="1">SUM(OFFSET(T72,-'2. Exposure Periods'!T69,0,X72))</f>
        <v>0</v>
      </c>
      <c r="AB72" s="109">
        <f ca="1">Y72*'1. Inputs'!$D$40</f>
        <v>0</v>
      </c>
      <c r="AC72" s="109">
        <f>SUM(S71:S72)*'1. Inputs'!$D$40</f>
        <v>0</v>
      </c>
      <c r="AD72" s="109">
        <f ca="1">Z72*'1. Inputs'!$D$40</f>
        <v>0</v>
      </c>
      <c r="AE72" s="68">
        <f>-X72*('1. Inputs'!$D$16/365)*'1. Inputs'!$D$15</f>
        <v>0</v>
      </c>
      <c r="AF72" s="68">
        <f>'1. Inputs'!$D$18</f>
        <v>0</v>
      </c>
      <c r="AG72" s="110">
        <f t="shared" ref="AG72:AG125" ca="1" si="9">AB72+AF72+AE72+AD72-AC72</f>
        <v>0</v>
      </c>
      <c r="AI72" s="70">
        <f t="shared" ca="1" si="6"/>
        <v>0</v>
      </c>
    </row>
    <row r="73" spans="1:35" x14ac:dyDescent="0.25">
      <c r="A73" s="65">
        <f t="shared" ref="A73:A136" si="10">A72+1</f>
        <v>43440</v>
      </c>
      <c r="B73" s="154">
        <f>'1. Inputs'!J77</f>
        <v>0</v>
      </c>
      <c r="C73" s="117">
        <f>'1. Inputs'!K77</f>
        <v>0</v>
      </c>
      <c r="D73" s="117">
        <f t="shared" si="7"/>
        <v>0</v>
      </c>
      <c r="E73" s="66">
        <f>'2. Exposure Periods'!C70</f>
        <v>10</v>
      </c>
      <c r="F73" s="66">
        <f>'2. Exposure Periods'!D70</f>
        <v>1</v>
      </c>
      <c r="G73" s="66">
        <f>'2. Exposure Periods'!$E70</f>
        <v>9</v>
      </c>
      <c r="H73" s="66">
        <f>'2. Exposure Periods'!$I70</f>
        <v>43</v>
      </c>
      <c r="I73" s="67">
        <f ca="1">SUM(OFFSET(C73,-E73-1-'2. Exposure Periods'!S70,0,E73))</f>
        <v>0</v>
      </c>
      <c r="J73" s="67">
        <f ca="1">SUM(OFFSET(D73,-1-'2. Exposure Periods'!S70,0,G73))</f>
        <v>0</v>
      </c>
      <c r="K73" s="67">
        <f ca="1">SUM(OFFSET(D73,-'2. Exposure Periods'!T70,0,H73))</f>
        <v>0</v>
      </c>
      <c r="L73" s="68">
        <f ca="1">$I73*'1. Inputs'!$D$44</f>
        <v>0</v>
      </c>
      <c r="M73" s="68">
        <f>$B73*'1. Inputs'!$D$40</f>
        <v>0</v>
      </c>
      <c r="N73" s="68">
        <f ca="1">$J73*'1. Inputs'!$D$44</f>
        <v>0</v>
      </c>
      <c r="O73" s="109">
        <f ca="1">('1. Inputs'!$D$49*$H73)*($K73/('1. Inputs'!$D$53*H73))</f>
        <v>0</v>
      </c>
      <c r="P73" s="68">
        <f>'1. Inputs'!$D$17</f>
        <v>0</v>
      </c>
      <c r="Q73" s="69">
        <f t="shared" ca="1" si="8"/>
        <v>0</v>
      </c>
      <c r="R73" s="54"/>
      <c r="S73" s="156">
        <f>'1. Inputs'!M77</f>
        <v>0</v>
      </c>
      <c r="T73" s="163">
        <f>'1. Inputs'!N77</f>
        <v>0</v>
      </c>
      <c r="U73" s="66">
        <f>'2. Exposure Periods'!K70</f>
        <v>10</v>
      </c>
      <c r="V73" s="66">
        <f>'2. Exposure Periods'!L70</f>
        <v>2</v>
      </c>
      <c r="W73" s="66">
        <f>'2. Exposure Periods'!M70</f>
        <v>9</v>
      </c>
      <c r="X73" s="66">
        <f>'2. Exposure Periods'!$I70</f>
        <v>43</v>
      </c>
      <c r="Y73" s="67">
        <f ca="1">SUM(OFFSET(T73,-U73-1-'2. Exposure Periods'!S70,0,U73))</f>
        <v>0</v>
      </c>
      <c r="Z73" s="67">
        <f ca="1">SUM(OFFSET(T73,-1-'2. Exposure Periods'!S70,0,W73))</f>
        <v>0</v>
      </c>
      <c r="AA73" s="67">
        <f ca="1">SUM(OFFSET(T73,-'2. Exposure Periods'!T70,0,X73))</f>
        <v>0</v>
      </c>
      <c r="AB73" s="109">
        <f ca="1">Y73*'1. Inputs'!$D$40</f>
        <v>0</v>
      </c>
      <c r="AC73" s="109">
        <f>SUM(S72:S73)*'1. Inputs'!$D$40</f>
        <v>0</v>
      </c>
      <c r="AD73" s="109">
        <f ca="1">Z73*'1. Inputs'!$D$40</f>
        <v>0</v>
      </c>
      <c r="AE73" s="68">
        <f>-X73*('1. Inputs'!$D$16/365)*'1. Inputs'!$D$15</f>
        <v>0</v>
      </c>
      <c r="AF73" s="68">
        <f>'1. Inputs'!$D$18</f>
        <v>0</v>
      </c>
      <c r="AG73" s="110">
        <f t="shared" ca="1" si="9"/>
        <v>0</v>
      </c>
      <c r="AI73" s="70">
        <f t="shared" ca="1" si="6"/>
        <v>0</v>
      </c>
    </row>
    <row r="74" spans="1:35" x14ac:dyDescent="0.25">
      <c r="A74" s="65">
        <f t="shared" si="10"/>
        <v>43441</v>
      </c>
      <c r="B74" s="154">
        <f>'1. Inputs'!J78</f>
        <v>0</v>
      </c>
      <c r="C74" s="117">
        <f>'1. Inputs'!K78</f>
        <v>0</v>
      </c>
      <c r="D74" s="117">
        <f t="shared" si="7"/>
        <v>0</v>
      </c>
      <c r="E74" s="66">
        <f>'2. Exposure Periods'!C71</f>
        <v>11</v>
      </c>
      <c r="F74" s="66">
        <f>'2. Exposure Periods'!D71</f>
        <v>1</v>
      </c>
      <c r="G74" s="66">
        <f>'2. Exposure Periods'!$E71</f>
        <v>9</v>
      </c>
      <c r="H74" s="66">
        <f>'2. Exposure Periods'!$I71</f>
        <v>44</v>
      </c>
      <c r="I74" s="67">
        <f ca="1">SUM(OFFSET(C74,-E74-1-'2. Exposure Periods'!S71,0,E74))</f>
        <v>0</v>
      </c>
      <c r="J74" s="67">
        <f ca="1">SUM(OFFSET(D74,-1-'2. Exposure Periods'!S71,0,G74))</f>
        <v>0</v>
      </c>
      <c r="K74" s="67">
        <f ca="1">SUM(OFFSET(D74,-'2. Exposure Periods'!T71,0,H74))</f>
        <v>0</v>
      </c>
      <c r="L74" s="68">
        <f ca="1">$I74*'1. Inputs'!$D$44</f>
        <v>0</v>
      </c>
      <c r="M74" s="68">
        <f>$B74*'1. Inputs'!$D$40</f>
        <v>0</v>
      </c>
      <c r="N74" s="68">
        <f ca="1">$J74*'1. Inputs'!$D$44</f>
        <v>0</v>
      </c>
      <c r="O74" s="109">
        <f ca="1">('1. Inputs'!$D$49*$H74)*($K74/('1. Inputs'!$D$53*H74))</f>
        <v>0</v>
      </c>
      <c r="P74" s="68">
        <f>'1. Inputs'!$D$17</f>
        <v>0</v>
      </c>
      <c r="Q74" s="69">
        <f t="shared" ca="1" si="8"/>
        <v>0</v>
      </c>
      <c r="R74" s="54"/>
      <c r="S74" s="156">
        <f>'1. Inputs'!M78</f>
        <v>0</v>
      </c>
      <c r="T74" s="163">
        <f>'1. Inputs'!N78</f>
        <v>0</v>
      </c>
      <c r="U74" s="66">
        <f>'2. Exposure Periods'!K71</f>
        <v>11</v>
      </c>
      <c r="V74" s="66">
        <f>'2. Exposure Periods'!L71</f>
        <v>2</v>
      </c>
      <c r="W74" s="66">
        <f>'2. Exposure Periods'!M71</f>
        <v>9</v>
      </c>
      <c r="X74" s="66">
        <f>'2. Exposure Periods'!$I71</f>
        <v>44</v>
      </c>
      <c r="Y74" s="67">
        <f ca="1">SUM(OFFSET(T74,-U74-1-'2. Exposure Periods'!S71,0,U74))</f>
        <v>0</v>
      </c>
      <c r="Z74" s="67">
        <f ca="1">SUM(OFFSET(T74,-1-'2. Exposure Periods'!S71,0,W74))</f>
        <v>0</v>
      </c>
      <c r="AA74" s="67">
        <f ca="1">SUM(OFFSET(T74,-'2. Exposure Periods'!T71,0,X74))</f>
        <v>0</v>
      </c>
      <c r="AB74" s="109">
        <f ca="1">Y74*'1. Inputs'!$D$40</f>
        <v>0</v>
      </c>
      <c r="AC74" s="109">
        <f>SUM(S73:S74)*'1. Inputs'!$D$40</f>
        <v>0</v>
      </c>
      <c r="AD74" s="109">
        <f ca="1">Z74*'1. Inputs'!$D$40</f>
        <v>0</v>
      </c>
      <c r="AE74" s="68">
        <f>-X74*('1. Inputs'!$D$16/365)*'1. Inputs'!$D$15</f>
        <v>0</v>
      </c>
      <c r="AF74" s="68">
        <f>'1. Inputs'!$D$18</f>
        <v>0</v>
      </c>
      <c r="AG74" s="110">
        <f t="shared" ca="1" si="9"/>
        <v>0</v>
      </c>
      <c r="AI74" s="70">
        <f t="shared" ca="1" si="6"/>
        <v>0</v>
      </c>
    </row>
    <row r="75" spans="1:35" x14ac:dyDescent="0.25">
      <c r="A75" s="65">
        <f t="shared" si="10"/>
        <v>43442</v>
      </c>
      <c r="B75" s="154">
        <f>'1. Inputs'!J79</f>
        <v>0</v>
      </c>
      <c r="C75" s="117">
        <f>'1. Inputs'!K79</f>
        <v>0</v>
      </c>
      <c r="D75" s="117">
        <f t="shared" si="7"/>
        <v>0</v>
      </c>
      <c r="E75" s="66">
        <f>'2. Exposure Periods'!C72</f>
        <v>11</v>
      </c>
      <c r="F75" s="66">
        <f>'2. Exposure Periods'!D72</f>
        <v>1</v>
      </c>
      <c r="G75" s="66">
        <f>'2. Exposure Periods'!$E72</f>
        <v>10</v>
      </c>
      <c r="H75" s="66">
        <f>'2. Exposure Periods'!$I72</f>
        <v>45</v>
      </c>
      <c r="I75" s="67">
        <f ca="1">SUM(OFFSET(C75,-E75-1-'2. Exposure Periods'!S72,0,E75))</f>
        <v>0</v>
      </c>
      <c r="J75" s="67">
        <f ca="1">SUM(OFFSET(D75,-1-'2. Exposure Periods'!S72,0,G75))</f>
        <v>0</v>
      </c>
      <c r="K75" s="67">
        <f ca="1">SUM(OFFSET(D75,-'2. Exposure Periods'!T72,0,H75))</f>
        <v>0</v>
      </c>
      <c r="L75" s="68">
        <f ca="1">$I75*'1. Inputs'!$D$44</f>
        <v>0</v>
      </c>
      <c r="M75" s="68">
        <f>$B75*'1. Inputs'!$D$40</f>
        <v>0</v>
      </c>
      <c r="N75" s="68">
        <f ca="1">$J75*'1. Inputs'!$D$44</f>
        <v>0</v>
      </c>
      <c r="O75" s="109">
        <f ca="1">('1. Inputs'!$D$49*$H75)*($K75/('1. Inputs'!$D$53*H75))</f>
        <v>0</v>
      </c>
      <c r="P75" s="68">
        <f>'1. Inputs'!$D$17</f>
        <v>0</v>
      </c>
      <c r="Q75" s="69">
        <f t="shared" ca="1" si="8"/>
        <v>0</v>
      </c>
      <c r="R75" s="54"/>
      <c r="S75" s="156">
        <f>'1. Inputs'!M79</f>
        <v>0</v>
      </c>
      <c r="T75" s="163">
        <f>'1. Inputs'!N79</f>
        <v>0</v>
      </c>
      <c r="U75" s="66">
        <f>'2. Exposure Periods'!K72</f>
        <v>11</v>
      </c>
      <c r="V75" s="66">
        <f>'2. Exposure Periods'!L72</f>
        <v>2</v>
      </c>
      <c r="W75" s="66">
        <f>'2. Exposure Periods'!M72</f>
        <v>10</v>
      </c>
      <c r="X75" s="66">
        <f>'2. Exposure Periods'!$I72</f>
        <v>45</v>
      </c>
      <c r="Y75" s="67">
        <f ca="1">SUM(OFFSET(T75,-U75-1-'2. Exposure Periods'!S72,0,U75))</f>
        <v>0</v>
      </c>
      <c r="Z75" s="67">
        <f ca="1">SUM(OFFSET(T75,-1-'2. Exposure Periods'!S72,0,W75))</f>
        <v>0</v>
      </c>
      <c r="AA75" s="67">
        <f ca="1">SUM(OFFSET(T75,-'2. Exposure Periods'!T72,0,X75))</f>
        <v>0</v>
      </c>
      <c r="AB75" s="109">
        <f ca="1">Y75*'1. Inputs'!$D$40</f>
        <v>0</v>
      </c>
      <c r="AC75" s="109">
        <f>SUM(S74:S75)*'1. Inputs'!$D$40</f>
        <v>0</v>
      </c>
      <c r="AD75" s="109">
        <f ca="1">Z75*'1. Inputs'!$D$40</f>
        <v>0</v>
      </c>
      <c r="AE75" s="68">
        <f>-X75*('1. Inputs'!$D$16/365)*'1. Inputs'!$D$15</f>
        <v>0</v>
      </c>
      <c r="AF75" s="68">
        <f>'1. Inputs'!$D$18</f>
        <v>0</v>
      </c>
      <c r="AG75" s="110">
        <f t="shared" ca="1" si="9"/>
        <v>0</v>
      </c>
      <c r="AI75" s="70">
        <f t="shared" ca="1" si="6"/>
        <v>0</v>
      </c>
    </row>
    <row r="76" spans="1:35" x14ac:dyDescent="0.25">
      <c r="A76" s="65">
        <f t="shared" si="10"/>
        <v>43443</v>
      </c>
      <c r="B76" s="154">
        <f>'1. Inputs'!J80</f>
        <v>0</v>
      </c>
      <c r="C76" s="117">
        <f>'1. Inputs'!K80</f>
        <v>0</v>
      </c>
      <c r="D76" s="117">
        <f t="shared" si="7"/>
        <v>0</v>
      </c>
      <c r="E76" s="66">
        <f>'2. Exposure Periods'!C73</f>
        <v>11</v>
      </c>
      <c r="F76" s="66">
        <f>'2. Exposure Periods'!D73</f>
        <v>1</v>
      </c>
      <c r="G76" s="66">
        <f>'2. Exposure Periods'!$E73</f>
        <v>11</v>
      </c>
      <c r="H76" s="66">
        <f>'2. Exposure Periods'!$I73</f>
        <v>46</v>
      </c>
      <c r="I76" s="67">
        <f ca="1">SUM(OFFSET(C76,-E76-1-'2. Exposure Periods'!S73,0,E76))</f>
        <v>0</v>
      </c>
      <c r="J76" s="67">
        <f ca="1">SUM(OFFSET(D76,-1-'2. Exposure Periods'!S73,0,G76))</f>
        <v>0</v>
      </c>
      <c r="K76" s="67">
        <f ca="1">SUM(OFFSET(D76,-'2. Exposure Periods'!T73,0,H76))</f>
        <v>0</v>
      </c>
      <c r="L76" s="68">
        <f ca="1">$I76*'1. Inputs'!$D$44</f>
        <v>0</v>
      </c>
      <c r="M76" s="68">
        <f>$B76*'1. Inputs'!$D$40</f>
        <v>0</v>
      </c>
      <c r="N76" s="68">
        <f ca="1">$J76*'1. Inputs'!$D$44</f>
        <v>0</v>
      </c>
      <c r="O76" s="109">
        <f ca="1">('1. Inputs'!$D$49*$H76)*($K76/('1. Inputs'!$D$53*H76))</f>
        <v>0</v>
      </c>
      <c r="P76" s="68">
        <f>'1. Inputs'!$D$17</f>
        <v>0</v>
      </c>
      <c r="Q76" s="69">
        <f t="shared" ca="1" si="8"/>
        <v>0</v>
      </c>
      <c r="R76" s="54"/>
      <c r="S76" s="156">
        <f>'1. Inputs'!M80</f>
        <v>0</v>
      </c>
      <c r="T76" s="163">
        <f>'1. Inputs'!N80</f>
        <v>0</v>
      </c>
      <c r="U76" s="66">
        <f>'2. Exposure Periods'!K73</f>
        <v>11</v>
      </c>
      <c r="V76" s="66">
        <f>'2. Exposure Periods'!L73</f>
        <v>2</v>
      </c>
      <c r="W76" s="66">
        <f>'2. Exposure Periods'!M73</f>
        <v>11</v>
      </c>
      <c r="X76" s="66">
        <f>'2. Exposure Periods'!$I73</f>
        <v>46</v>
      </c>
      <c r="Y76" s="67">
        <f ca="1">SUM(OFFSET(T76,-U76-1-'2. Exposure Periods'!S73,0,U76))</f>
        <v>0</v>
      </c>
      <c r="Z76" s="67">
        <f ca="1">SUM(OFFSET(T76,-1-'2. Exposure Periods'!S73,0,W76))</f>
        <v>0</v>
      </c>
      <c r="AA76" s="67">
        <f ca="1">SUM(OFFSET(T76,-'2. Exposure Periods'!T73,0,X76))</f>
        <v>0</v>
      </c>
      <c r="AB76" s="109">
        <f ca="1">Y76*'1. Inputs'!$D$40</f>
        <v>0</v>
      </c>
      <c r="AC76" s="109">
        <f>SUM(S75:S76)*'1. Inputs'!$D$40</f>
        <v>0</v>
      </c>
      <c r="AD76" s="109">
        <f ca="1">Z76*'1. Inputs'!$D$40</f>
        <v>0</v>
      </c>
      <c r="AE76" s="68">
        <f>-X76*('1. Inputs'!$D$16/365)*'1. Inputs'!$D$15</f>
        <v>0</v>
      </c>
      <c r="AF76" s="68">
        <f>'1. Inputs'!$D$18</f>
        <v>0</v>
      </c>
      <c r="AG76" s="110">
        <f t="shared" ca="1" si="9"/>
        <v>0</v>
      </c>
      <c r="AI76" s="70">
        <f t="shared" ca="1" si="6"/>
        <v>0</v>
      </c>
    </row>
    <row r="77" spans="1:35" x14ac:dyDescent="0.25">
      <c r="A77" s="65">
        <f t="shared" si="10"/>
        <v>43444</v>
      </c>
      <c r="B77" s="154">
        <f>'1. Inputs'!J81</f>
        <v>0</v>
      </c>
      <c r="C77" s="117">
        <f>'1. Inputs'!K81</f>
        <v>0</v>
      </c>
      <c r="D77" s="117">
        <f t="shared" si="7"/>
        <v>0</v>
      </c>
      <c r="E77" s="66">
        <f>'2. Exposure Periods'!C74</f>
        <v>14</v>
      </c>
      <c r="F77" s="66">
        <f>'2. Exposure Periods'!D74</f>
        <v>1</v>
      </c>
      <c r="G77" s="66">
        <f>'2. Exposure Periods'!$E74</f>
        <v>9</v>
      </c>
      <c r="H77" s="66">
        <f>'2. Exposure Periods'!$I74</f>
        <v>47</v>
      </c>
      <c r="I77" s="67">
        <f ca="1">SUM(OFFSET(C77,-E77-1-'2. Exposure Periods'!S74,0,E77))</f>
        <v>0</v>
      </c>
      <c r="J77" s="67">
        <f ca="1">SUM(OFFSET(D77,-1-'2. Exposure Periods'!S74,0,G77))</f>
        <v>0</v>
      </c>
      <c r="K77" s="67">
        <f ca="1">SUM(OFFSET(D77,-'2. Exposure Periods'!T74,0,H77))</f>
        <v>0</v>
      </c>
      <c r="L77" s="68">
        <f ca="1">$I77*'1. Inputs'!$D$44</f>
        <v>0</v>
      </c>
      <c r="M77" s="68">
        <f>$B77*'1. Inputs'!$D$40</f>
        <v>0</v>
      </c>
      <c r="N77" s="68">
        <f ca="1">$J77*'1. Inputs'!$D$44</f>
        <v>0</v>
      </c>
      <c r="O77" s="109">
        <f ca="1">('1. Inputs'!$D$49*$H77)*($K77/('1. Inputs'!$D$53*H77))</f>
        <v>0</v>
      </c>
      <c r="P77" s="68">
        <f>'1. Inputs'!$D$17</f>
        <v>0</v>
      </c>
      <c r="Q77" s="69">
        <f t="shared" ca="1" si="8"/>
        <v>0</v>
      </c>
      <c r="R77" s="54"/>
      <c r="S77" s="156">
        <f>'1. Inputs'!M81</f>
        <v>0</v>
      </c>
      <c r="T77" s="163">
        <f>'1. Inputs'!N81</f>
        <v>0</v>
      </c>
      <c r="U77" s="66">
        <f>'2. Exposure Periods'!K74</f>
        <v>14</v>
      </c>
      <c r="V77" s="66">
        <f>'2. Exposure Periods'!L74</f>
        <v>2</v>
      </c>
      <c r="W77" s="66">
        <f>'2. Exposure Periods'!M74</f>
        <v>9</v>
      </c>
      <c r="X77" s="66">
        <f>'2. Exposure Periods'!$I74</f>
        <v>47</v>
      </c>
      <c r="Y77" s="67">
        <f ca="1">SUM(OFFSET(T77,-U77-1-'2. Exposure Periods'!S74,0,U77))</f>
        <v>0</v>
      </c>
      <c r="Z77" s="67">
        <f ca="1">SUM(OFFSET(T77,-1-'2. Exposure Periods'!S74,0,W77))</f>
        <v>0</v>
      </c>
      <c r="AA77" s="67">
        <f ca="1">SUM(OFFSET(T77,-'2. Exposure Periods'!T74,0,X77))</f>
        <v>0</v>
      </c>
      <c r="AB77" s="109">
        <f ca="1">Y77*'1. Inputs'!$D$40</f>
        <v>0</v>
      </c>
      <c r="AC77" s="109">
        <f>SUM(S76:S77)*'1. Inputs'!$D$40</f>
        <v>0</v>
      </c>
      <c r="AD77" s="109">
        <f ca="1">Z77*'1. Inputs'!$D$40</f>
        <v>0</v>
      </c>
      <c r="AE77" s="68">
        <f>-X77*('1. Inputs'!$D$16/365)*'1. Inputs'!$D$15</f>
        <v>0</v>
      </c>
      <c r="AF77" s="68">
        <f>'1. Inputs'!$D$18</f>
        <v>0</v>
      </c>
      <c r="AG77" s="110">
        <f t="shared" ca="1" si="9"/>
        <v>0</v>
      </c>
      <c r="AI77" s="70">
        <f t="shared" ca="1" si="6"/>
        <v>0</v>
      </c>
    </row>
    <row r="78" spans="1:35" x14ac:dyDescent="0.25">
      <c r="A78" s="65">
        <f t="shared" si="10"/>
        <v>43445</v>
      </c>
      <c r="B78" s="154">
        <f>'1. Inputs'!J82</f>
        <v>0</v>
      </c>
      <c r="C78" s="117">
        <f>'1. Inputs'!K82</f>
        <v>0</v>
      </c>
      <c r="D78" s="117">
        <f t="shared" si="7"/>
        <v>0</v>
      </c>
      <c r="E78" s="66">
        <f>'2. Exposure Periods'!C75</f>
        <v>15</v>
      </c>
      <c r="F78" s="66">
        <f>'2. Exposure Periods'!D75</f>
        <v>1</v>
      </c>
      <c r="G78" s="66">
        <f>'2. Exposure Periods'!$E75</f>
        <v>9</v>
      </c>
      <c r="H78" s="66">
        <f>'2. Exposure Periods'!$I75</f>
        <v>48</v>
      </c>
      <c r="I78" s="67">
        <f ca="1">SUM(OFFSET(C78,-E78-1-'2. Exposure Periods'!S75,0,E78))</f>
        <v>0</v>
      </c>
      <c r="J78" s="67">
        <f ca="1">SUM(OFFSET(D78,-1-'2. Exposure Periods'!S75,0,G78))</f>
        <v>0</v>
      </c>
      <c r="K78" s="67">
        <f ca="1">SUM(OFFSET(D78,-'2. Exposure Periods'!T75,0,H78))</f>
        <v>0</v>
      </c>
      <c r="L78" s="68">
        <f ca="1">$I78*'1. Inputs'!$D$44</f>
        <v>0</v>
      </c>
      <c r="M78" s="68">
        <f>$B78*'1. Inputs'!$D$40</f>
        <v>0</v>
      </c>
      <c r="N78" s="68">
        <f ca="1">$J78*'1. Inputs'!$D$44</f>
        <v>0</v>
      </c>
      <c r="O78" s="109">
        <f ca="1">('1. Inputs'!$D$49*$H78)*($K78/('1. Inputs'!$D$53*H78))</f>
        <v>0</v>
      </c>
      <c r="P78" s="68">
        <f>'1. Inputs'!$D$17</f>
        <v>0</v>
      </c>
      <c r="Q78" s="69">
        <f t="shared" ca="1" si="8"/>
        <v>0</v>
      </c>
      <c r="R78" s="54"/>
      <c r="S78" s="156">
        <f>'1. Inputs'!M82</f>
        <v>0</v>
      </c>
      <c r="T78" s="163">
        <f>'1. Inputs'!N82</f>
        <v>0</v>
      </c>
      <c r="U78" s="66">
        <f>'2. Exposure Periods'!K75</f>
        <v>15</v>
      </c>
      <c r="V78" s="66">
        <f>'2. Exposure Periods'!L75</f>
        <v>2</v>
      </c>
      <c r="W78" s="66">
        <f>'2. Exposure Periods'!M75</f>
        <v>9</v>
      </c>
      <c r="X78" s="66">
        <f>'2. Exposure Periods'!$I75</f>
        <v>48</v>
      </c>
      <c r="Y78" s="67">
        <f ca="1">SUM(OFFSET(T78,-U78-1-'2. Exposure Periods'!S75,0,U78))</f>
        <v>0</v>
      </c>
      <c r="Z78" s="67">
        <f ca="1">SUM(OFFSET(T78,-1-'2. Exposure Periods'!S75,0,W78))</f>
        <v>0</v>
      </c>
      <c r="AA78" s="67">
        <f ca="1">SUM(OFFSET(T78,-'2. Exposure Periods'!T75,0,X78))</f>
        <v>0</v>
      </c>
      <c r="AB78" s="109">
        <f ca="1">Y78*'1. Inputs'!$D$40</f>
        <v>0</v>
      </c>
      <c r="AC78" s="109">
        <f>SUM(S77:S78)*'1. Inputs'!$D$40</f>
        <v>0</v>
      </c>
      <c r="AD78" s="109">
        <f ca="1">Z78*'1. Inputs'!$D$40</f>
        <v>0</v>
      </c>
      <c r="AE78" s="68">
        <f>-X78*('1. Inputs'!$D$16/365)*'1. Inputs'!$D$15</f>
        <v>0</v>
      </c>
      <c r="AF78" s="68">
        <f>'1. Inputs'!$D$18</f>
        <v>0</v>
      </c>
      <c r="AG78" s="110">
        <f t="shared" ca="1" si="9"/>
        <v>0</v>
      </c>
      <c r="AI78" s="70">
        <f t="shared" ca="1" si="6"/>
        <v>0</v>
      </c>
    </row>
    <row r="79" spans="1:35" x14ac:dyDescent="0.25">
      <c r="A79" s="65">
        <f t="shared" si="10"/>
        <v>43446</v>
      </c>
      <c r="B79" s="154">
        <f>'1. Inputs'!J83</f>
        <v>0</v>
      </c>
      <c r="C79" s="117">
        <f>'1. Inputs'!K83</f>
        <v>0</v>
      </c>
      <c r="D79" s="117">
        <f t="shared" si="7"/>
        <v>0</v>
      </c>
      <c r="E79" s="66">
        <f>'2. Exposure Periods'!C76</f>
        <v>9</v>
      </c>
      <c r="F79" s="66">
        <f>'2. Exposure Periods'!D76</f>
        <v>1</v>
      </c>
      <c r="G79" s="66">
        <f>'2. Exposure Periods'!$E76</f>
        <v>9</v>
      </c>
      <c r="H79" s="66">
        <f>'2. Exposure Periods'!$I76</f>
        <v>49</v>
      </c>
      <c r="I79" s="67">
        <f ca="1">SUM(OFFSET(C79,-E79-1-'2. Exposure Periods'!S76,0,E79))</f>
        <v>0</v>
      </c>
      <c r="J79" s="67">
        <f ca="1">SUM(OFFSET(D79,-1-'2. Exposure Periods'!S76,0,G79))</f>
        <v>0</v>
      </c>
      <c r="K79" s="67">
        <f ca="1">SUM(OFFSET(D79,-'2. Exposure Periods'!T76,0,H79))</f>
        <v>0</v>
      </c>
      <c r="L79" s="68">
        <f ca="1">$I79*'1. Inputs'!$D$44</f>
        <v>0</v>
      </c>
      <c r="M79" s="68">
        <f>$B79*'1. Inputs'!$D$40</f>
        <v>0</v>
      </c>
      <c r="N79" s="68">
        <f ca="1">$J79*'1. Inputs'!$D$44</f>
        <v>0</v>
      </c>
      <c r="O79" s="109">
        <f ca="1">('1. Inputs'!$D$49*$H79)*($K79/('1. Inputs'!$D$53*H79))</f>
        <v>0</v>
      </c>
      <c r="P79" s="68">
        <f>'1. Inputs'!$D$17</f>
        <v>0</v>
      </c>
      <c r="Q79" s="69">
        <f t="shared" ca="1" si="8"/>
        <v>0</v>
      </c>
      <c r="R79" s="54"/>
      <c r="S79" s="156">
        <f>'1. Inputs'!M83</f>
        <v>0</v>
      </c>
      <c r="T79" s="163">
        <f>'1. Inputs'!N83</f>
        <v>0</v>
      </c>
      <c r="U79" s="66">
        <f>'2. Exposure Periods'!K76</f>
        <v>9</v>
      </c>
      <c r="V79" s="66">
        <f>'2. Exposure Periods'!L76</f>
        <v>2</v>
      </c>
      <c r="W79" s="66">
        <f>'2. Exposure Periods'!M76</f>
        <v>9</v>
      </c>
      <c r="X79" s="66">
        <f>'2. Exposure Periods'!$I76</f>
        <v>49</v>
      </c>
      <c r="Y79" s="67">
        <f ca="1">SUM(OFFSET(T79,-U79-1-'2. Exposure Periods'!S76,0,U79))</f>
        <v>0</v>
      </c>
      <c r="Z79" s="67">
        <f ca="1">SUM(OFFSET(T79,-1-'2. Exposure Periods'!S76,0,W79))</f>
        <v>0</v>
      </c>
      <c r="AA79" s="67">
        <f ca="1">SUM(OFFSET(T79,-'2. Exposure Periods'!T76,0,X79))</f>
        <v>0</v>
      </c>
      <c r="AB79" s="109">
        <f ca="1">Y79*'1. Inputs'!$D$40</f>
        <v>0</v>
      </c>
      <c r="AC79" s="109">
        <f>SUM(S78:S79)*'1. Inputs'!$D$40</f>
        <v>0</v>
      </c>
      <c r="AD79" s="109">
        <f ca="1">Z79*'1. Inputs'!$D$40</f>
        <v>0</v>
      </c>
      <c r="AE79" s="68">
        <f>-X79*('1. Inputs'!$D$16/365)*'1. Inputs'!$D$15</f>
        <v>0</v>
      </c>
      <c r="AF79" s="68">
        <f>'1. Inputs'!$D$18</f>
        <v>0</v>
      </c>
      <c r="AG79" s="110">
        <f t="shared" ca="1" si="9"/>
        <v>0</v>
      </c>
      <c r="AI79" s="70">
        <f t="shared" ca="1" si="6"/>
        <v>0</v>
      </c>
    </row>
    <row r="80" spans="1:35" x14ac:dyDescent="0.25">
      <c r="A80" s="65">
        <f t="shared" si="10"/>
        <v>43447</v>
      </c>
      <c r="B80" s="154">
        <f>'1. Inputs'!J84</f>
        <v>0</v>
      </c>
      <c r="C80" s="117">
        <f>'1. Inputs'!K84</f>
        <v>0</v>
      </c>
      <c r="D80" s="117">
        <f t="shared" si="7"/>
        <v>0</v>
      </c>
      <c r="E80" s="66">
        <f>'2. Exposure Periods'!C77</f>
        <v>10</v>
      </c>
      <c r="F80" s="66">
        <f>'2. Exposure Periods'!D77</f>
        <v>1</v>
      </c>
      <c r="G80" s="66">
        <f>'2. Exposure Periods'!$E77</f>
        <v>9</v>
      </c>
      <c r="H80" s="66">
        <f>'2. Exposure Periods'!$I77</f>
        <v>50</v>
      </c>
      <c r="I80" s="67">
        <f ca="1">SUM(OFFSET(C80,-E80-1-'2. Exposure Periods'!S77,0,E80))</f>
        <v>0</v>
      </c>
      <c r="J80" s="67">
        <f ca="1">SUM(OFFSET(D80,-1-'2. Exposure Periods'!S77,0,G80))</f>
        <v>0</v>
      </c>
      <c r="K80" s="67">
        <f ca="1">SUM(OFFSET(D80,-'2. Exposure Periods'!T77,0,H80))</f>
        <v>0</v>
      </c>
      <c r="L80" s="68">
        <f ca="1">$I80*'1. Inputs'!$D$44</f>
        <v>0</v>
      </c>
      <c r="M80" s="68">
        <f>$B80*'1. Inputs'!$D$40</f>
        <v>0</v>
      </c>
      <c r="N80" s="68">
        <f ca="1">$J80*'1. Inputs'!$D$44</f>
        <v>0</v>
      </c>
      <c r="O80" s="109">
        <f ca="1">('1. Inputs'!$D$49*$H80)*($K80/('1. Inputs'!$D$53*H80))</f>
        <v>0</v>
      </c>
      <c r="P80" s="68">
        <f>'1. Inputs'!$D$17</f>
        <v>0</v>
      </c>
      <c r="Q80" s="69">
        <f t="shared" ca="1" si="8"/>
        <v>0</v>
      </c>
      <c r="R80" s="54"/>
      <c r="S80" s="156">
        <f>'1. Inputs'!M84</f>
        <v>0</v>
      </c>
      <c r="T80" s="163">
        <f>'1. Inputs'!N84</f>
        <v>0</v>
      </c>
      <c r="U80" s="66">
        <f>'2. Exposure Periods'!K77</f>
        <v>10</v>
      </c>
      <c r="V80" s="66">
        <f>'2. Exposure Periods'!L77</f>
        <v>2</v>
      </c>
      <c r="W80" s="66">
        <f>'2. Exposure Periods'!M77</f>
        <v>9</v>
      </c>
      <c r="X80" s="66">
        <f>'2. Exposure Periods'!$I77</f>
        <v>50</v>
      </c>
      <c r="Y80" s="67">
        <f ca="1">SUM(OFFSET(T80,-U80-1-'2. Exposure Periods'!S77,0,U80))</f>
        <v>0</v>
      </c>
      <c r="Z80" s="67">
        <f ca="1">SUM(OFFSET(T80,-1-'2. Exposure Periods'!S77,0,W80))</f>
        <v>0</v>
      </c>
      <c r="AA80" s="67">
        <f ca="1">SUM(OFFSET(T80,-'2. Exposure Periods'!T77,0,X80))</f>
        <v>0</v>
      </c>
      <c r="AB80" s="109">
        <f ca="1">Y80*'1. Inputs'!$D$40</f>
        <v>0</v>
      </c>
      <c r="AC80" s="109">
        <f>SUM(S79:S80)*'1. Inputs'!$D$40</f>
        <v>0</v>
      </c>
      <c r="AD80" s="109">
        <f ca="1">Z80*'1. Inputs'!$D$40</f>
        <v>0</v>
      </c>
      <c r="AE80" s="68">
        <f>-X80*('1. Inputs'!$D$16/365)*'1. Inputs'!$D$15</f>
        <v>0</v>
      </c>
      <c r="AF80" s="68">
        <f>'1. Inputs'!$D$18</f>
        <v>0</v>
      </c>
      <c r="AG80" s="110">
        <f t="shared" ca="1" si="9"/>
        <v>0</v>
      </c>
      <c r="AI80" s="70">
        <f t="shared" ca="1" si="6"/>
        <v>0</v>
      </c>
    </row>
    <row r="81" spans="1:35" x14ac:dyDescent="0.25">
      <c r="A81" s="65">
        <f t="shared" si="10"/>
        <v>43448</v>
      </c>
      <c r="B81" s="154">
        <f>'1. Inputs'!J85</f>
        <v>0</v>
      </c>
      <c r="C81" s="117">
        <f>'1. Inputs'!K85</f>
        <v>0</v>
      </c>
      <c r="D81" s="117">
        <f t="shared" si="7"/>
        <v>0</v>
      </c>
      <c r="E81" s="66">
        <f>'2. Exposure Periods'!C78</f>
        <v>11</v>
      </c>
      <c r="F81" s="66">
        <f>'2. Exposure Periods'!D78</f>
        <v>1</v>
      </c>
      <c r="G81" s="66">
        <f>'2. Exposure Periods'!$E78</f>
        <v>9</v>
      </c>
      <c r="H81" s="66">
        <f>'2. Exposure Periods'!$I78</f>
        <v>51</v>
      </c>
      <c r="I81" s="67">
        <f ca="1">SUM(OFFSET(C81,-E81-1-'2. Exposure Periods'!S78,0,E81))</f>
        <v>0</v>
      </c>
      <c r="J81" s="67">
        <f ca="1">SUM(OFFSET(D81,-1-'2. Exposure Periods'!S78,0,G81))</f>
        <v>0</v>
      </c>
      <c r="K81" s="67">
        <f ca="1">SUM(OFFSET(D81,-'2. Exposure Periods'!T78,0,H81))</f>
        <v>0</v>
      </c>
      <c r="L81" s="68">
        <f ca="1">$I81*'1. Inputs'!$D$44</f>
        <v>0</v>
      </c>
      <c r="M81" s="68">
        <f>$B81*'1. Inputs'!$D$40</f>
        <v>0</v>
      </c>
      <c r="N81" s="68">
        <f ca="1">$J81*'1. Inputs'!$D$44</f>
        <v>0</v>
      </c>
      <c r="O81" s="109">
        <f ca="1">('1. Inputs'!$D$49*$H81)*($K81/('1. Inputs'!$D$53*H81))</f>
        <v>0</v>
      </c>
      <c r="P81" s="68">
        <f>'1. Inputs'!$D$17</f>
        <v>0</v>
      </c>
      <c r="Q81" s="69">
        <f t="shared" ca="1" si="8"/>
        <v>0</v>
      </c>
      <c r="R81" s="54"/>
      <c r="S81" s="156">
        <f>'1. Inputs'!M85</f>
        <v>0</v>
      </c>
      <c r="T81" s="163">
        <f>'1. Inputs'!N85</f>
        <v>0</v>
      </c>
      <c r="U81" s="66">
        <f>'2. Exposure Periods'!K78</f>
        <v>11</v>
      </c>
      <c r="V81" s="66">
        <f>'2. Exposure Periods'!L78</f>
        <v>2</v>
      </c>
      <c r="W81" s="66">
        <f>'2. Exposure Periods'!M78</f>
        <v>9</v>
      </c>
      <c r="X81" s="66">
        <f>'2. Exposure Periods'!$I78</f>
        <v>51</v>
      </c>
      <c r="Y81" s="67">
        <f ca="1">SUM(OFFSET(T81,-U81-1-'2. Exposure Periods'!S78,0,U81))</f>
        <v>0</v>
      </c>
      <c r="Z81" s="67">
        <f ca="1">SUM(OFFSET(T81,-1-'2. Exposure Periods'!S78,0,W81))</f>
        <v>0</v>
      </c>
      <c r="AA81" s="67">
        <f ca="1">SUM(OFFSET(T81,-'2. Exposure Periods'!T78,0,X81))</f>
        <v>0</v>
      </c>
      <c r="AB81" s="109">
        <f ca="1">Y81*'1. Inputs'!$D$40</f>
        <v>0</v>
      </c>
      <c r="AC81" s="109">
        <f>SUM(S80:S81)*'1. Inputs'!$D$40</f>
        <v>0</v>
      </c>
      <c r="AD81" s="109">
        <f ca="1">Z81*'1. Inputs'!$D$40</f>
        <v>0</v>
      </c>
      <c r="AE81" s="68">
        <f>-X81*('1. Inputs'!$D$16/365)*'1. Inputs'!$D$15</f>
        <v>0</v>
      </c>
      <c r="AF81" s="68">
        <f>'1. Inputs'!$D$18</f>
        <v>0</v>
      </c>
      <c r="AG81" s="110">
        <f t="shared" ca="1" si="9"/>
        <v>0</v>
      </c>
      <c r="AI81" s="70">
        <f t="shared" ca="1" si="6"/>
        <v>0</v>
      </c>
    </row>
    <row r="82" spans="1:35" x14ac:dyDescent="0.25">
      <c r="A82" s="65">
        <f t="shared" si="10"/>
        <v>43449</v>
      </c>
      <c r="B82" s="154">
        <f>'1. Inputs'!J86</f>
        <v>0</v>
      </c>
      <c r="C82" s="117">
        <f>'1. Inputs'!K86</f>
        <v>0</v>
      </c>
      <c r="D82" s="117">
        <f t="shared" si="7"/>
        <v>0</v>
      </c>
      <c r="E82" s="66">
        <f>'2. Exposure Periods'!C79</f>
        <v>11</v>
      </c>
      <c r="F82" s="66">
        <f>'2. Exposure Periods'!D79</f>
        <v>1</v>
      </c>
      <c r="G82" s="66">
        <f>'2. Exposure Periods'!$E79</f>
        <v>10</v>
      </c>
      <c r="H82" s="66">
        <f>'2. Exposure Periods'!$I79</f>
        <v>52</v>
      </c>
      <c r="I82" s="67">
        <f ca="1">SUM(OFFSET(C82,-E82-1-'2. Exposure Periods'!S79,0,E82))</f>
        <v>0</v>
      </c>
      <c r="J82" s="67">
        <f ca="1">SUM(OFFSET(D82,-1-'2. Exposure Periods'!S79,0,G82))</f>
        <v>0</v>
      </c>
      <c r="K82" s="67">
        <f ca="1">SUM(OFFSET(D82,-'2. Exposure Periods'!T79,0,H82))</f>
        <v>0</v>
      </c>
      <c r="L82" s="68">
        <f ca="1">$I82*'1. Inputs'!$D$44</f>
        <v>0</v>
      </c>
      <c r="M82" s="68">
        <f>$B82*'1. Inputs'!$D$40</f>
        <v>0</v>
      </c>
      <c r="N82" s="68">
        <f ca="1">$J82*'1. Inputs'!$D$44</f>
        <v>0</v>
      </c>
      <c r="O82" s="109">
        <f ca="1">('1. Inputs'!$D$49*$H82)*($K82/('1. Inputs'!$D$53*H82))</f>
        <v>0</v>
      </c>
      <c r="P82" s="68">
        <f>'1. Inputs'!$D$17</f>
        <v>0</v>
      </c>
      <c r="Q82" s="69">
        <f t="shared" ca="1" si="8"/>
        <v>0</v>
      </c>
      <c r="R82" s="54"/>
      <c r="S82" s="156">
        <f>'1. Inputs'!M86</f>
        <v>0</v>
      </c>
      <c r="T82" s="163">
        <f>'1. Inputs'!N86</f>
        <v>0</v>
      </c>
      <c r="U82" s="66">
        <f>'2. Exposure Periods'!K79</f>
        <v>11</v>
      </c>
      <c r="V82" s="66">
        <f>'2. Exposure Periods'!L79</f>
        <v>2</v>
      </c>
      <c r="W82" s="66">
        <f>'2. Exposure Periods'!M79</f>
        <v>10</v>
      </c>
      <c r="X82" s="66">
        <f>'2. Exposure Periods'!$I79</f>
        <v>52</v>
      </c>
      <c r="Y82" s="67">
        <f ca="1">SUM(OFFSET(T82,-U82-1-'2. Exposure Periods'!S79,0,U82))</f>
        <v>0</v>
      </c>
      <c r="Z82" s="67">
        <f ca="1">SUM(OFFSET(T82,-1-'2. Exposure Periods'!S79,0,W82))</f>
        <v>0</v>
      </c>
      <c r="AA82" s="67">
        <f ca="1">SUM(OFFSET(T82,-'2. Exposure Periods'!T79,0,X82))</f>
        <v>0</v>
      </c>
      <c r="AB82" s="109">
        <f ca="1">Y82*'1. Inputs'!$D$40</f>
        <v>0</v>
      </c>
      <c r="AC82" s="109">
        <f>SUM(S81:S82)*'1. Inputs'!$D$40</f>
        <v>0</v>
      </c>
      <c r="AD82" s="109">
        <f ca="1">Z82*'1. Inputs'!$D$40</f>
        <v>0</v>
      </c>
      <c r="AE82" s="68">
        <f>-X82*('1. Inputs'!$D$16/365)*'1. Inputs'!$D$15</f>
        <v>0</v>
      </c>
      <c r="AF82" s="68">
        <f>'1. Inputs'!$D$18</f>
        <v>0</v>
      </c>
      <c r="AG82" s="110">
        <f t="shared" ca="1" si="9"/>
        <v>0</v>
      </c>
      <c r="AI82" s="70">
        <f t="shared" ca="1" si="6"/>
        <v>0</v>
      </c>
    </row>
    <row r="83" spans="1:35" x14ac:dyDescent="0.25">
      <c r="A83" s="65">
        <f t="shared" si="10"/>
        <v>43450</v>
      </c>
      <c r="B83" s="154">
        <f>'1. Inputs'!J87</f>
        <v>0</v>
      </c>
      <c r="C83" s="117">
        <f>'1. Inputs'!K87</f>
        <v>0</v>
      </c>
      <c r="D83" s="117">
        <f t="shared" si="7"/>
        <v>0</v>
      </c>
      <c r="E83" s="66">
        <f>'2. Exposure Periods'!C80</f>
        <v>11</v>
      </c>
      <c r="F83" s="66">
        <f>'2. Exposure Periods'!D80</f>
        <v>1</v>
      </c>
      <c r="G83" s="66">
        <f>'2. Exposure Periods'!$E80</f>
        <v>11</v>
      </c>
      <c r="H83" s="66">
        <f>'2. Exposure Periods'!$I80</f>
        <v>53</v>
      </c>
      <c r="I83" s="67">
        <f ca="1">SUM(OFFSET(C83,-E83-1-'2. Exposure Periods'!S80,0,E83))</f>
        <v>0</v>
      </c>
      <c r="J83" s="67">
        <f ca="1">SUM(OFFSET(D83,-1-'2. Exposure Periods'!S80,0,G83))</f>
        <v>0</v>
      </c>
      <c r="K83" s="67">
        <f ca="1">SUM(OFFSET(D83,-'2. Exposure Periods'!T80,0,H83))</f>
        <v>0</v>
      </c>
      <c r="L83" s="68">
        <f ca="1">$I83*'1. Inputs'!$D$44</f>
        <v>0</v>
      </c>
      <c r="M83" s="68">
        <f>$B83*'1. Inputs'!$D$40</f>
        <v>0</v>
      </c>
      <c r="N83" s="68">
        <f ca="1">$J83*'1. Inputs'!$D$44</f>
        <v>0</v>
      </c>
      <c r="O83" s="109">
        <f ca="1">('1. Inputs'!$D$49*$H83)*($K83/('1. Inputs'!$D$53*H83))</f>
        <v>0</v>
      </c>
      <c r="P83" s="68">
        <f>'1. Inputs'!$D$17</f>
        <v>0</v>
      </c>
      <c r="Q83" s="69">
        <f t="shared" ca="1" si="8"/>
        <v>0</v>
      </c>
      <c r="R83" s="54"/>
      <c r="S83" s="156">
        <f>'1. Inputs'!M87</f>
        <v>0</v>
      </c>
      <c r="T83" s="163">
        <f>'1. Inputs'!N87</f>
        <v>0</v>
      </c>
      <c r="U83" s="66">
        <f>'2. Exposure Periods'!K80</f>
        <v>11</v>
      </c>
      <c r="V83" s="66">
        <f>'2. Exposure Periods'!L80</f>
        <v>2</v>
      </c>
      <c r="W83" s="66">
        <f>'2. Exposure Periods'!M80</f>
        <v>11</v>
      </c>
      <c r="X83" s="66">
        <f>'2. Exposure Periods'!$I80</f>
        <v>53</v>
      </c>
      <c r="Y83" s="67">
        <f ca="1">SUM(OFFSET(T83,-U83-1-'2. Exposure Periods'!S80,0,U83))</f>
        <v>0</v>
      </c>
      <c r="Z83" s="67">
        <f ca="1">SUM(OFFSET(T83,-1-'2. Exposure Periods'!S80,0,W83))</f>
        <v>0</v>
      </c>
      <c r="AA83" s="67">
        <f ca="1">SUM(OFFSET(T83,-'2. Exposure Periods'!T80,0,X83))</f>
        <v>0</v>
      </c>
      <c r="AB83" s="109">
        <f ca="1">Y83*'1. Inputs'!$D$40</f>
        <v>0</v>
      </c>
      <c r="AC83" s="109">
        <f>SUM(S82:S83)*'1. Inputs'!$D$40</f>
        <v>0</v>
      </c>
      <c r="AD83" s="109">
        <f ca="1">Z83*'1. Inputs'!$D$40</f>
        <v>0</v>
      </c>
      <c r="AE83" s="68">
        <f>-X83*('1. Inputs'!$D$16/365)*'1. Inputs'!$D$15</f>
        <v>0</v>
      </c>
      <c r="AF83" s="68">
        <f>'1. Inputs'!$D$18</f>
        <v>0</v>
      </c>
      <c r="AG83" s="110">
        <f t="shared" ca="1" si="9"/>
        <v>0</v>
      </c>
      <c r="AI83" s="70">
        <f t="shared" ca="1" si="6"/>
        <v>0</v>
      </c>
    </row>
    <row r="84" spans="1:35" x14ac:dyDescent="0.25">
      <c r="A84" s="65">
        <f t="shared" si="10"/>
        <v>43451</v>
      </c>
      <c r="B84" s="154">
        <f>'1. Inputs'!J88</f>
        <v>0</v>
      </c>
      <c r="C84" s="117">
        <f>'1. Inputs'!K88</f>
        <v>0</v>
      </c>
      <c r="D84" s="117">
        <f t="shared" si="7"/>
        <v>0</v>
      </c>
      <c r="E84" s="66">
        <f>'2. Exposure Periods'!C81</f>
        <v>14</v>
      </c>
      <c r="F84" s="66">
        <f>'2. Exposure Periods'!D81</f>
        <v>1</v>
      </c>
      <c r="G84" s="66">
        <f>'2. Exposure Periods'!$E81</f>
        <v>9</v>
      </c>
      <c r="H84" s="66">
        <f>'2. Exposure Periods'!$I81</f>
        <v>54</v>
      </c>
      <c r="I84" s="67">
        <f ca="1">SUM(OFFSET(C84,-E84-1-'2. Exposure Periods'!S81,0,E84))</f>
        <v>0</v>
      </c>
      <c r="J84" s="67">
        <f ca="1">SUM(OFFSET(D84,-1-'2. Exposure Periods'!S81,0,G84))</f>
        <v>0</v>
      </c>
      <c r="K84" s="67">
        <f ca="1">SUM(OFFSET(D84,-'2. Exposure Periods'!T81,0,H84))</f>
        <v>0</v>
      </c>
      <c r="L84" s="68">
        <f ca="1">$I84*'1. Inputs'!$D$44</f>
        <v>0</v>
      </c>
      <c r="M84" s="68">
        <f>$B84*'1. Inputs'!$D$40</f>
        <v>0</v>
      </c>
      <c r="N84" s="68">
        <f ca="1">$J84*'1. Inputs'!$D$44</f>
        <v>0</v>
      </c>
      <c r="O84" s="109">
        <f ca="1">('1. Inputs'!$D$49*$H84)*($K84/('1. Inputs'!$D$53*H84))</f>
        <v>0</v>
      </c>
      <c r="P84" s="68">
        <f>'1. Inputs'!$D$17</f>
        <v>0</v>
      </c>
      <c r="Q84" s="69">
        <f t="shared" ca="1" si="8"/>
        <v>0</v>
      </c>
      <c r="R84" s="54"/>
      <c r="S84" s="156">
        <f>'1. Inputs'!M88</f>
        <v>0</v>
      </c>
      <c r="T84" s="163">
        <f>'1. Inputs'!N88</f>
        <v>0</v>
      </c>
      <c r="U84" s="66">
        <f>'2. Exposure Periods'!K81</f>
        <v>14</v>
      </c>
      <c r="V84" s="66">
        <f>'2. Exposure Periods'!L81</f>
        <v>2</v>
      </c>
      <c r="W84" s="66">
        <f>'2. Exposure Periods'!M81</f>
        <v>9</v>
      </c>
      <c r="X84" s="66">
        <f>'2. Exposure Periods'!$I81</f>
        <v>54</v>
      </c>
      <c r="Y84" s="67">
        <f ca="1">SUM(OFFSET(T84,-U84-1-'2. Exposure Periods'!S81,0,U84))</f>
        <v>0</v>
      </c>
      <c r="Z84" s="67">
        <f ca="1">SUM(OFFSET(T84,-1-'2. Exposure Periods'!S81,0,W84))</f>
        <v>0</v>
      </c>
      <c r="AA84" s="67">
        <f ca="1">SUM(OFFSET(T84,-'2. Exposure Periods'!T81,0,X84))</f>
        <v>0</v>
      </c>
      <c r="AB84" s="109">
        <f ca="1">Y84*'1. Inputs'!$D$40</f>
        <v>0</v>
      </c>
      <c r="AC84" s="109">
        <f>SUM(S83:S84)*'1. Inputs'!$D$40</f>
        <v>0</v>
      </c>
      <c r="AD84" s="109">
        <f ca="1">Z84*'1. Inputs'!$D$40</f>
        <v>0</v>
      </c>
      <c r="AE84" s="68">
        <f>-X84*('1. Inputs'!$D$16/365)*'1. Inputs'!$D$15</f>
        <v>0</v>
      </c>
      <c r="AF84" s="68">
        <f>'1. Inputs'!$D$18</f>
        <v>0</v>
      </c>
      <c r="AG84" s="110">
        <f t="shared" ca="1" si="9"/>
        <v>0</v>
      </c>
      <c r="AI84" s="70">
        <f t="shared" ca="1" si="6"/>
        <v>0</v>
      </c>
    </row>
    <row r="85" spans="1:35" x14ac:dyDescent="0.25">
      <c r="A85" s="65">
        <f t="shared" si="10"/>
        <v>43452</v>
      </c>
      <c r="B85" s="154">
        <f>'1. Inputs'!J89</f>
        <v>0</v>
      </c>
      <c r="C85" s="117">
        <f>'1. Inputs'!K89</f>
        <v>0</v>
      </c>
      <c r="D85" s="117">
        <f t="shared" si="7"/>
        <v>0</v>
      </c>
      <c r="E85" s="66">
        <f>'2. Exposure Periods'!C82</f>
        <v>15</v>
      </c>
      <c r="F85" s="66">
        <f>'2. Exposure Periods'!D82</f>
        <v>1</v>
      </c>
      <c r="G85" s="66">
        <f>'2. Exposure Periods'!$E82</f>
        <v>9</v>
      </c>
      <c r="H85" s="66">
        <f>'2. Exposure Periods'!$I82</f>
        <v>55</v>
      </c>
      <c r="I85" s="67">
        <f ca="1">SUM(OFFSET(C85,-E85-1-'2. Exposure Periods'!S82,0,E85))</f>
        <v>0</v>
      </c>
      <c r="J85" s="67">
        <f ca="1">SUM(OFFSET(D85,-1-'2. Exposure Periods'!S82,0,G85))</f>
        <v>0</v>
      </c>
      <c r="K85" s="67">
        <f ca="1">SUM(OFFSET(D85,-'2. Exposure Periods'!T82,0,H85))</f>
        <v>0</v>
      </c>
      <c r="L85" s="68">
        <f ca="1">$I85*'1. Inputs'!$D$44</f>
        <v>0</v>
      </c>
      <c r="M85" s="68">
        <f>$B85*'1. Inputs'!$D$40</f>
        <v>0</v>
      </c>
      <c r="N85" s="68">
        <f ca="1">$J85*'1. Inputs'!$D$44</f>
        <v>0</v>
      </c>
      <c r="O85" s="109">
        <f ca="1">('1. Inputs'!$D$49*$H85)*($K85/('1. Inputs'!$D$53*H85))</f>
        <v>0</v>
      </c>
      <c r="P85" s="68">
        <f>'1. Inputs'!$D$17</f>
        <v>0</v>
      </c>
      <c r="Q85" s="69">
        <f t="shared" ca="1" si="8"/>
        <v>0</v>
      </c>
      <c r="R85" s="54"/>
      <c r="S85" s="156">
        <f>'1. Inputs'!M89</f>
        <v>0</v>
      </c>
      <c r="T85" s="163">
        <f>'1. Inputs'!N89</f>
        <v>0</v>
      </c>
      <c r="U85" s="66">
        <f>'2. Exposure Periods'!K82</f>
        <v>15</v>
      </c>
      <c r="V85" s="66">
        <f>'2. Exposure Periods'!L82</f>
        <v>2</v>
      </c>
      <c r="W85" s="66">
        <f>'2. Exposure Periods'!M82</f>
        <v>9</v>
      </c>
      <c r="X85" s="66">
        <f>'2. Exposure Periods'!$I82</f>
        <v>55</v>
      </c>
      <c r="Y85" s="67">
        <f ca="1">SUM(OFFSET(T85,-U85-1-'2. Exposure Periods'!S82,0,U85))</f>
        <v>0</v>
      </c>
      <c r="Z85" s="67">
        <f ca="1">SUM(OFFSET(T85,-1-'2. Exposure Periods'!S82,0,W85))</f>
        <v>0</v>
      </c>
      <c r="AA85" s="67">
        <f ca="1">SUM(OFFSET(T85,-'2. Exposure Periods'!T82,0,X85))</f>
        <v>0</v>
      </c>
      <c r="AB85" s="109">
        <f ca="1">Y85*'1. Inputs'!$D$40</f>
        <v>0</v>
      </c>
      <c r="AC85" s="109">
        <f>SUM(S84:S85)*'1. Inputs'!$D$40</f>
        <v>0</v>
      </c>
      <c r="AD85" s="109">
        <f ca="1">Z85*'1. Inputs'!$D$40</f>
        <v>0</v>
      </c>
      <c r="AE85" s="68">
        <f>-X85*('1. Inputs'!$D$16/365)*'1. Inputs'!$D$15</f>
        <v>0</v>
      </c>
      <c r="AF85" s="68">
        <f>'1. Inputs'!$D$18</f>
        <v>0</v>
      </c>
      <c r="AG85" s="110">
        <f t="shared" ca="1" si="9"/>
        <v>0</v>
      </c>
      <c r="AI85" s="70">
        <f t="shared" ca="1" si="6"/>
        <v>0</v>
      </c>
    </row>
    <row r="86" spans="1:35" x14ac:dyDescent="0.25">
      <c r="A86" s="65">
        <f t="shared" si="10"/>
        <v>43453</v>
      </c>
      <c r="B86" s="154">
        <f>'1. Inputs'!J90</f>
        <v>0</v>
      </c>
      <c r="C86" s="117">
        <f>'1. Inputs'!K90</f>
        <v>0</v>
      </c>
      <c r="D86" s="117">
        <f t="shared" si="7"/>
        <v>0</v>
      </c>
      <c r="E86" s="66">
        <f>'2. Exposure Periods'!C83</f>
        <v>9</v>
      </c>
      <c r="F86" s="66">
        <f>'2. Exposure Periods'!D83</f>
        <v>1</v>
      </c>
      <c r="G86" s="66">
        <f>'2. Exposure Periods'!$E83</f>
        <v>9</v>
      </c>
      <c r="H86" s="66">
        <f>'2. Exposure Periods'!$I83</f>
        <v>26</v>
      </c>
      <c r="I86" s="67">
        <f ca="1">SUM(OFFSET(C86,-E86-1-'2. Exposure Periods'!S83,0,E86))</f>
        <v>0</v>
      </c>
      <c r="J86" s="67">
        <f ca="1">SUM(OFFSET(D86,-1-'2. Exposure Periods'!S83,0,G86))</f>
        <v>0</v>
      </c>
      <c r="K86" s="67">
        <f ca="1">SUM(OFFSET(D86,-'2. Exposure Periods'!T83,0,H86))</f>
        <v>0</v>
      </c>
      <c r="L86" s="68">
        <f ca="1">$I86*'1. Inputs'!$D$44</f>
        <v>0</v>
      </c>
      <c r="M86" s="68">
        <f>$B86*'1. Inputs'!$D$40</f>
        <v>0</v>
      </c>
      <c r="N86" s="68">
        <f ca="1">$J86*'1. Inputs'!$D$44</f>
        <v>0</v>
      </c>
      <c r="O86" s="109">
        <f ca="1">('1. Inputs'!$D$49*$H86)*($K86/('1. Inputs'!$D$53*H86))</f>
        <v>0</v>
      </c>
      <c r="P86" s="68">
        <f>'1. Inputs'!$D$17</f>
        <v>0</v>
      </c>
      <c r="Q86" s="69">
        <f t="shared" ca="1" si="8"/>
        <v>0</v>
      </c>
      <c r="R86" s="54"/>
      <c r="S86" s="156">
        <f>'1. Inputs'!M90</f>
        <v>0</v>
      </c>
      <c r="T86" s="163">
        <f>'1. Inputs'!N90</f>
        <v>0</v>
      </c>
      <c r="U86" s="66">
        <f>'2. Exposure Periods'!K83</f>
        <v>9</v>
      </c>
      <c r="V86" s="66">
        <f>'2. Exposure Periods'!L83</f>
        <v>2</v>
      </c>
      <c r="W86" s="66">
        <f>'2. Exposure Periods'!M83</f>
        <v>9</v>
      </c>
      <c r="X86" s="66">
        <f>'2. Exposure Periods'!$I83</f>
        <v>26</v>
      </c>
      <c r="Y86" s="67">
        <f ca="1">SUM(OFFSET(T86,-U86-1-'2. Exposure Periods'!S83,0,U86))</f>
        <v>0</v>
      </c>
      <c r="Z86" s="67">
        <f ca="1">SUM(OFFSET(T86,-1-'2. Exposure Periods'!S83,0,W86))</f>
        <v>0</v>
      </c>
      <c r="AA86" s="67">
        <f ca="1">SUM(OFFSET(T86,-'2. Exposure Periods'!T83,0,X86))</f>
        <v>0</v>
      </c>
      <c r="AB86" s="109">
        <f ca="1">Y86*'1. Inputs'!$D$40</f>
        <v>0</v>
      </c>
      <c r="AC86" s="109">
        <f>SUM(S85:S86)*'1. Inputs'!$D$40</f>
        <v>0</v>
      </c>
      <c r="AD86" s="109">
        <f ca="1">Z86*'1. Inputs'!$D$40</f>
        <v>0</v>
      </c>
      <c r="AE86" s="68">
        <f>-X86*('1. Inputs'!$D$16/365)*'1. Inputs'!$D$15</f>
        <v>0</v>
      </c>
      <c r="AF86" s="68">
        <f>'1. Inputs'!$D$18</f>
        <v>0</v>
      </c>
      <c r="AG86" s="110">
        <f t="shared" ca="1" si="9"/>
        <v>0</v>
      </c>
      <c r="AI86" s="70">
        <f t="shared" ca="1" si="6"/>
        <v>0</v>
      </c>
    </row>
    <row r="87" spans="1:35" x14ac:dyDescent="0.25">
      <c r="A87" s="65">
        <f t="shared" si="10"/>
        <v>43454</v>
      </c>
      <c r="B87" s="154">
        <f>'1. Inputs'!J91</f>
        <v>0</v>
      </c>
      <c r="C87" s="117">
        <f>'1. Inputs'!K91</f>
        <v>0</v>
      </c>
      <c r="D87" s="117">
        <f t="shared" si="7"/>
        <v>0</v>
      </c>
      <c r="E87" s="66">
        <f>'2. Exposure Periods'!C84</f>
        <v>10</v>
      </c>
      <c r="F87" s="66">
        <f>'2. Exposure Periods'!D84</f>
        <v>1</v>
      </c>
      <c r="G87" s="66">
        <f>'2. Exposure Periods'!$E84</f>
        <v>9</v>
      </c>
      <c r="H87" s="66">
        <f>'2. Exposure Periods'!$I84</f>
        <v>27</v>
      </c>
      <c r="I87" s="67">
        <f ca="1">SUM(OFFSET(C87,-E87-1-'2. Exposure Periods'!S84,0,E87))</f>
        <v>0</v>
      </c>
      <c r="J87" s="67">
        <f ca="1">SUM(OFFSET(D87,-1-'2. Exposure Periods'!S84,0,G87))</f>
        <v>0</v>
      </c>
      <c r="K87" s="67">
        <f ca="1">SUM(OFFSET(D87,-'2. Exposure Periods'!T84,0,H87))</f>
        <v>0</v>
      </c>
      <c r="L87" s="68">
        <f ca="1">$I87*'1. Inputs'!$D$44</f>
        <v>0</v>
      </c>
      <c r="M87" s="68">
        <f>$B87*'1. Inputs'!$D$40</f>
        <v>0</v>
      </c>
      <c r="N87" s="68">
        <f ca="1">$J87*'1. Inputs'!$D$44</f>
        <v>0</v>
      </c>
      <c r="O87" s="109">
        <f ca="1">('1. Inputs'!$D$49*$H87)*($K87/('1. Inputs'!$D$53*H87))</f>
        <v>0</v>
      </c>
      <c r="P87" s="68">
        <f>'1. Inputs'!$D$17</f>
        <v>0</v>
      </c>
      <c r="Q87" s="69">
        <f t="shared" ca="1" si="8"/>
        <v>0</v>
      </c>
      <c r="R87" s="54"/>
      <c r="S87" s="156">
        <f>'1. Inputs'!M91</f>
        <v>0</v>
      </c>
      <c r="T87" s="163">
        <f>'1. Inputs'!N91</f>
        <v>0</v>
      </c>
      <c r="U87" s="66">
        <f>'2. Exposure Periods'!K84</f>
        <v>10</v>
      </c>
      <c r="V87" s="66">
        <f>'2. Exposure Periods'!L84</f>
        <v>2</v>
      </c>
      <c r="W87" s="66">
        <f>'2. Exposure Periods'!M84</f>
        <v>9</v>
      </c>
      <c r="X87" s="66">
        <f>'2. Exposure Periods'!$I84</f>
        <v>27</v>
      </c>
      <c r="Y87" s="67">
        <f ca="1">SUM(OFFSET(T87,-U87-1-'2. Exposure Periods'!S84,0,U87))</f>
        <v>0</v>
      </c>
      <c r="Z87" s="67">
        <f ca="1">SUM(OFFSET(T87,-1-'2. Exposure Periods'!S84,0,W87))</f>
        <v>0</v>
      </c>
      <c r="AA87" s="67">
        <f ca="1">SUM(OFFSET(T87,-'2. Exposure Periods'!T84,0,X87))</f>
        <v>0</v>
      </c>
      <c r="AB87" s="109">
        <f ca="1">Y87*'1. Inputs'!$D$40</f>
        <v>0</v>
      </c>
      <c r="AC87" s="109">
        <f>SUM(S86:S87)*'1. Inputs'!$D$40</f>
        <v>0</v>
      </c>
      <c r="AD87" s="109">
        <f ca="1">Z87*'1. Inputs'!$D$40</f>
        <v>0</v>
      </c>
      <c r="AE87" s="68">
        <f>-X87*('1. Inputs'!$D$16/365)*'1. Inputs'!$D$15</f>
        <v>0</v>
      </c>
      <c r="AF87" s="68">
        <f>'1. Inputs'!$D$18</f>
        <v>0</v>
      </c>
      <c r="AG87" s="110">
        <f t="shared" ca="1" si="9"/>
        <v>0</v>
      </c>
      <c r="AI87" s="70">
        <f t="shared" ca="1" si="6"/>
        <v>0</v>
      </c>
    </row>
    <row r="88" spans="1:35" x14ac:dyDescent="0.25">
      <c r="A88" s="65">
        <f t="shared" si="10"/>
        <v>43455</v>
      </c>
      <c r="B88" s="154">
        <f>'1. Inputs'!J92</f>
        <v>0</v>
      </c>
      <c r="C88" s="117">
        <f>'1. Inputs'!K92</f>
        <v>0</v>
      </c>
      <c r="D88" s="117">
        <f t="shared" si="7"/>
        <v>0</v>
      </c>
      <c r="E88" s="66">
        <f>'2. Exposure Periods'!C85</f>
        <v>11</v>
      </c>
      <c r="F88" s="66">
        <f>'2. Exposure Periods'!D85</f>
        <v>1</v>
      </c>
      <c r="G88" s="66">
        <f>'2. Exposure Periods'!$E85</f>
        <v>9</v>
      </c>
      <c r="H88" s="66">
        <f>'2. Exposure Periods'!$I85</f>
        <v>28</v>
      </c>
      <c r="I88" s="67">
        <f ca="1">SUM(OFFSET(C88,-E88-1-'2. Exposure Periods'!S85,0,E88))</f>
        <v>0</v>
      </c>
      <c r="J88" s="67">
        <f ca="1">SUM(OFFSET(D88,-1-'2. Exposure Periods'!S85,0,G88))</f>
        <v>0</v>
      </c>
      <c r="K88" s="67">
        <f ca="1">SUM(OFFSET(D88,-'2. Exposure Periods'!T85,0,H88))</f>
        <v>0</v>
      </c>
      <c r="L88" s="68">
        <f ca="1">$I88*'1. Inputs'!$D$44</f>
        <v>0</v>
      </c>
      <c r="M88" s="68">
        <f>$B88*'1. Inputs'!$D$40</f>
        <v>0</v>
      </c>
      <c r="N88" s="68">
        <f ca="1">$J88*'1. Inputs'!$D$44</f>
        <v>0</v>
      </c>
      <c r="O88" s="109">
        <f ca="1">('1. Inputs'!$D$49*$H88)*($K88/('1. Inputs'!$D$53*H88))</f>
        <v>0</v>
      </c>
      <c r="P88" s="68">
        <f>'1. Inputs'!$D$17</f>
        <v>0</v>
      </c>
      <c r="Q88" s="69">
        <f t="shared" ca="1" si="8"/>
        <v>0</v>
      </c>
      <c r="R88" s="54"/>
      <c r="S88" s="156">
        <f>'1. Inputs'!M92</f>
        <v>0</v>
      </c>
      <c r="T88" s="163">
        <f>'1. Inputs'!N92</f>
        <v>0</v>
      </c>
      <c r="U88" s="66">
        <f>'2. Exposure Periods'!K85</f>
        <v>11</v>
      </c>
      <c r="V88" s="66">
        <f>'2. Exposure Periods'!L85</f>
        <v>2</v>
      </c>
      <c r="W88" s="66">
        <f>'2. Exposure Periods'!M85</f>
        <v>9</v>
      </c>
      <c r="X88" s="66">
        <f>'2. Exposure Periods'!$I85</f>
        <v>28</v>
      </c>
      <c r="Y88" s="67">
        <f ca="1">SUM(OFFSET(T88,-U88-1-'2. Exposure Periods'!S85,0,U88))</f>
        <v>0</v>
      </c>
      <c r="Z88" s="67">
        <f ca="1">SUM(OFFSET(T88,-1-'2. Exposure Periods'!S85,0,W88))</f>
        <v>0</v>
      </c>
      <c r="AA88" s="67">
        <f ca="1">SUM(OFFSET(T88,-'2. Exposure Periods'!T85,0,X88))</f>
        <v>0</v>
      </c>
      <c r="AB88" s="109">
        <f ca="1">Y88*'1. Inputs'!$D$40</f>
        <v>0</v>
      </c>
      <c r="AC88" s="109">
        <f>SUM(S87:S88)*'1. Inputs'!$D$40</f>
        <v>0</v>
      </c>
      <c r="AD88" s="109">
        <f ca="1">Z88*'1. Inputs'!$D$40</f>
        <v>0</v>
      </c>
      <c r="AE88" s="68">
        <f>-X88*('1. Inputs'!$D$16/365)*'1. Inputs'!$D$15</f>
        <v>0</v>
      </c>
      <c r="AF88" s="68">
        <f>'1. Inputs'!$D$18</f>
        <v>0</v>
      </c>
      <c r="AG88" s="110">
        <f t="shared" ca="1" si="9"/>
        <v>0</v>
      </c>
      <c r="AI88" s="70">
        <f t="shared" ca="1" si="6"/>
        <v>0</v>
      </c>
    </row>
    <row r="89" spans="1:35" x14ac:dyDescent="0.25">
      <c r="A89" s="65">
        <f t="shared" si="10"/>
        <v>43456</v>
      </c>
      <c r="B89" s="154">
        <f>'1. Inputs'!J93</f>
        <v>0</v>
      </c>
      <c r="C89" s="117">
        <f>'1. Inputs'!K93</f>
        <v>0</v>
      </c>
      <c r="D89" s="117">
        <f t="shared" si="7"/>
        <v>0</v>
      </c>
      <c r="E89" s="66">
        <f>'2. Exposure Periods'!C86</f>
        <v>11</v>
      </c>
      <c r="F89" s="66">
        <f>'2. Exposure Periods'!D86</f>
        <v>1</v>
      </c>
      <c r="G89" s="66">
        <f>'2. Exposure Periods'!$E86</f>
        <v>10</v>
      </c>
      <c r="H89" s="66">
        <f>'2. Exposure Periods'!$I86</f>
        <v>29</v>
      </c>
      <c r="I89" s="67">
        <f ca="1">SUM(OFFSET(C89,-E89-1-'2. Exposure Periods'!S86,0,E89))</f>
        <v>0</v>
      </c>
      <c r="J89" s="67">
        <f ca="1">SUM(OFFSET(D89,-1-'2. Exposure Periods'!S86,0,G89))</f>
        <v>0</v>
      </c>
      <c r="K89" s="67">
        <f ca="1">SUM(OFFSET(D89,-'2. Exposure Periods'!T86,0,H89))</f>
        <v>0</v>
      </c>
      <c r="L89" s="68">
        <f ca="1">$I89*'1. Inputs'!$D$44</f>
        <v>0</v>
      </c>
      <c r="M89" s="68">
        <f>$B89*'1. Inputs'!$D$40</f>
        <v>0</v>
      </c>
      <c r="N89" s="68">
        <f ca="1">$J89*'1. Inputs'!$D$44</f>
        <v>0</v>
      </c>
      <c r="O89" s="109">
        <f ca="1">('1. Inputs'!$D$49*$H89)*($K89/('1. Inputs'!$D$53*H89))</f>
        <v>0</v>
      </c>
      <c r="P89" s="68">
        <f>'1. Inputs'!$D$17</f>
        <v>0</v>
      </c>
      <c r="Q89" s="69">
        <f t="shared" ca="1" si="8"/>
        <v>0</v>
      </c>
      <c r="R89" s="54"/>
      <c r="S89" s="156">
        <f>'1. Inputs'!M93</f>
        <v>0</v>
      </c>
      <c r="T89" s="163">
        <f>'1. Inputs'!N93</f>
        <v>0</v>
      </c>
      <c r="U89" s="66">
        <f>'2. Exposure Periods'!K86</f>
        <v>11</v>
      </c>
      <c r="V89" s="66">
        <f>'2. Exposure Periods'!L86</f>
        <v>2</v>
      </c>
      <c r="W89" s="66">
        <f>'2. Exposure Periods'!M86</f>
        <v>10</v>
      </c>
      <c r="X89" s="66">
        <f>'2. Exposure Periods'!$I86</f>
        <v>29</v>
      </c>
      <c r="Y89" s="67">
        <f ca="1">SUM(OFFSET(T89,-U89-1-'2. Exposure Periods'!S86,0,U89))</f>
        <v>0</v>
      </c>
      <c r="Z89" s="67">
        <f ca="1">SUM(OFFSET(T89,-1-'2. Exposure Periods'!S86,0,W89))</f>
        <v>0</v>
      </c>
      <c r="AA89" s="67">
        <f ca="1">SUM(OFFSET(T89,-'2. Exposure Periods'!T86,0,X89))</f>
        <v>0</v>
      </c>
      <c r="AB89" s="109">
        <f ca="1">Y89*'1. Inputs'!$D$40</f>
        <v>0</v>
      </c>
      <c r="AC89" s="109">
        <f>SUM(S88:S89)*'1. Inputs'!$D$40</f>
        <v>0</v>
      </c>
      <c r="AD89" s="109">
        <f ca="1">Z89*'1. Inputs'!$D$40</f>
        <v>0</v>
      </c>
      <c r="AE89" s="68">
        <f>-X89*('1. Inputs'!$D$16/365)*'1. Inputs'!$D$15</f>
        <v>0</v>
      </c>
      <c r="AF89" s="68">
        <f>'1. Inputs'!$D$18</f>
        <v>0</v>
      </c>
      <c r="AG89" s="110">
        <f t="shared" ca="1" si="9"/>
        <v>0</v>
      </c>
      <c r="AI89" s="70">
        <f t="shared" ca="1" si="6"/>
        <v>0</v>
      </c>
    </row>
    <row r="90" spans="1:35" x14ac:dyDescent="0.25">
      <c r="A90" s="65">
        <f t="shared" si="10"/>
        <v>43457</v>
      </c>
      <c r="B90" s="154">
        <f>'1. Inputs'!J94</f>
        <v>0</v>
      </c>
      <c r="C90" s="117">
        <f>'1. Inputs'!K94</f>
        <v>0</v>
      </c>
      <c r="D90" s="117">
        <f t="shared" si="7"/>
        <v>0</v>
      </c>
      <c r="E90" s="66">
        <f>'2. Exposure Periods'!C87</f>
        <v>11</v>
      </c>
      <c r="F90" s="66">
        <f>'2. Exposure Periods'!D87</f>
        <v>1</v>
      </c>
      <c r="G90" s="66">
        <f>'2. Exposure Periods'!$E87</f>
        <v>11</v>
      </c>
      <c r="H90" s="66">
        <f>'2. Exposure Periods'!$I87</f>
        <v>30</v>
      </c>
      <c r="I90" s="67">
        <f ca="1">SUM(OFFSET(C90,-E90-1-'2. Exposure Periods'!S87,0,E90))</f>
        <v>0</v>
      </c>
      <c r="J90" s="67">
        <f ca="1">SUM(OFFSET(D90,-1-'2. Exposure Periods'!S87,0,G90))</f>
        <v>0</v>
      </c>
      <c r="K90" s="67">
        <f ca="1">SUM(OFFSET(D90,-'2. Exposure Periods'!T87,0,H90))</f>
        <v>0</v>
      </c>
      <c r="L90" s="68">
        <f ca="1">$I90*'1. Inputs'!$D$44</f>
        <v>0</v>
      </c>
      <c r="M90" s="68">
        <f>$B90*'1. Inputs'!$D$40</f>
        <v>0</v>
      </c>
      <c r="N90" s="68">
        <f ca="1">$J90*'1. Inputs'!$D$44</f>
        <v>0</v>
      </c>
      <c r="O90" s="109">
        <f ca="1">('1. Inputs'!$D$49*$H90)*($K90/('1. Inputs'!$D$53*H90))</f>
        <v>0</v>
      </c>
      <c r="P90" s="68">
        <f>'1. Inputs'!$D$17</f>
        <v>0</v>
      </c>
      <c r="Q90" s="69">
        <f t="shared" ca="1" si="8"/>
        <v>0</v>
      </c>
      <c r="R90" s="54"/>
      <c r="S90" s="156">
        <f>'1. Inputs'!M94</f>
        <v>0</v>
      </c>
      <c r="T90" s="163">
        <f>'1. Inputs'!N94</f>
        <v>0</v>
      </c>
      <c r="U90" s="66">
        <f>'2. Exposure Periods'!K87</f>
        <v>11</v>
      </c>
      <c r="V90" s="66">
        <f>'2. Exposure Periods'!L87</f>
        <v>2</v>
      </c>
      <c r="W90" s="66">
        <f>'2. Exposure Periods'!M87</f>
        <v>11</v>
      </c>
      <c r="X90" s="66">
        <f>'2. Exposure Periods'!$I87</f>
        <v>30</v>
      </c>
      <c r="Y90" s="67">
        <f ca="1">SUM(OFFSET(T90,-U90-1-'2. Exposure Periods'!S87,0,U90))</f>
        <v>0</v>
      </c>
      <c r="Z90" s="67">
        <f ca="1">SUM(OFFSET(T90,-1-'2. Exposure Periods'!S87,0,W90))</f>
        <v>0</v>
      </c>
      <c r="AA90" s="67">
        <f ca="1">SUM(OFFSET(T90,-'2. Exposure Periods'!T87,0,X90))</f>
        <v>0</v>
      </c>
      <c r="AB90" s="109">
        <f ca="1">Y90*'1. Inputs'!$D$40</f>
        <v>0</v>
      </c>
      <c r="AC90" s="109">
        <f>SUM(S89:S90)*'1. Inputs'!$D$40</f>
        <v>0</v>
      </c>
      <c r="AD90" s="109">
        <f ca="1">Z90*'1. Inputs'!$D$40</f>
        <v>0</v>
      </c>
      <c r="AE90" s="68">
        <f>-X90*('1. Inputs'!$D$16/365)*'1. Inputs'!$D$15</f>
        <v>0</v>
      </c>
      <c r="AF90" s="68">
        <f>'1. Inputs'!$D$18</f>
        <v>0</v>
      </c>
      <c r="AG90" s="110">
        <f t="shared" ca="1" si="9"/>
        <v>0</v>
      </c>
      <c r="AI90" s="70">
        <f t="shared" ca="1" si="6"/>
        <v>0</v>
      </c>
    </row>
    <row r="91" spans="1:35" x14ac:dyDescent="0.25">
      <c r="A91" s="65">
        <f t="shared" si="10"/>
        <v>43458</v>
      </c>
      <c r="B91" s="154">
        <f>'1. Inputs'!J95</f>
        <v>0</v>
      </c>
      <c r="C91" s="117">
        <f>'1. Inputs'!K95</f>
        <v>0</v>
      </c>
      <c r="D91" s="117">
        <f t="shared" si="7"/>
        <v>0</v>
      </c>
      <c r="E91" s="66">
        <f>'2. Exposure Periods'!C88</f>
        <v>14</v>
      </c>
      <c r="F91" s="66">
        <f>'2. Exposure Periods'!D88</f>
        <v>1</v>
      </c>
      <c r="G91" s="66">
        <f>'2. Exposure Periods'!$E88</f>
        <v>9</v>
      </c>
      <c r="H91" s="66">
        <f>'2. Exposure Periods'!$I88</f>
        <v>31</v>
      </c>
      <c r="I91" s="67">
        <f ca="1">SUM(OFFSET(C91,-E91-1-'2. Exposure Periods'!S88,0,E91))</f>
        <v>0</v>
      </c>
      <c r="J91" s="67">
        <f ca="1">SUM(OFFSET(D91,-1-'2. Exposure Periods'!S88,0,G91))</f>
        <v>0</v>
      </c>
      <c r="K91" s="67">
        <f ca="1">SUM(OFFSET(D91,-'2. Exposure Periods'!T88,0,H91))</f>
        <v>0</v>
      </c>
      <c r="L91" s="68">
        <f ca="1">$I91*'1. Inputs'!$D$44</f>
        <v>0</v>
      </c>
      <c r="M91" s="68">
        <f>$B91*'1. Inputs'!$D$40</f>
        <v>0</v>
      </c>
      <c r="N91" s="68">
        <f ca="1">$J91*'1. Inputs'!$D$44</f>
        <v>0</v>
      </c>
      <c r="O91" s="109">
        <f ca="1">('1. Inputs'!$D$49*$H91)*($K91/('1. Inputs'!$D$53*H91))</f>
        <v>0</v>
      </c>
      <c r="P91" s="68">
        <f>'1. Inputs'!$D$17</f>
        <v>0</v>
      </c>
      <c r="Q91" s="69">
        <f t="shared" ca="1" si="8"/>
        <v>0</v>
      </c>
      <c r="R91" s="54"/>
      <c r="S91" s="156">
        <f>'1. Inputs'!M95</f>
        <v>0</v>
      </c>
      <c r="T91" s="163">
        <f>'1. Inputs'!N95</f>
        <v>0</v>
      </c>
      <c r="U91" s="66">
        <f>'2. Exposure Periods'!K88</f>
        <v>14</v>
      </c>
      <c r="V91" s="66">
        <f>'2. Exposure Periods'!L88</f>
        <v>2</v>
      </c>
      <c r="W91" s="66">
        <f>'2. Exposure Periods'!M88</f>
        <v>9</v>
      </c>
      <c r="X91" s="66">
        <f>'2. Exposure Periods'!$I88</f>
        <v>31</v>
      </c>
      <c r="Y91" s="67">
        <f ca="1">SUM(OFFSET(T91,-U91-1-'2. Exposure Periods'!S88,0,U91))</f>
        <v>0</v>
      </c>
      <c r="Z91" s="67">
        <f ca="1">SUM(OFFSET(T91,-1-'2. Exposure Periods'!S88,0,W91))</f>
        <v>0</v>
      </c>
      <c r="AA91" s="67">
        <f ca="1">SUM(OFFSET(T91,-'2. Exposure Periods'!T88,0,X91))</f>
        <v>0</v>
      </c>
      <c r="AB91" s="109">
        <f ca="1">Y91*'1. Inputs'!$D$40</f>
        <v>0</v>
      </c>
      <c r="AC91" s="109">
        <f>SUM(S90:S91)*'1. Inputs'!$D$40</f>
        <v>0</v>
      </c>
      <c r="AD91" s="109">
        <f ca="1">Z91*'1. Inputs'!$D$40</f>
        <v>0</v>
      </c>
      <c r="AE91" s="68">
        <f>-X91*('1. Inputs'!$D$16/365)*'1. Inputs'!$D$15</f>
        <v>0</v>
      </c>
      <c r="AF91" s="68">
        <f>'1. Inputs'!$D$18</f>
        <v>0</v>
      </c>
      <c r="AG91" s="110">
        <f t="shared" ca="1" si="9"/>
        <v>0</v>
      </c>
      <c r="AI91" s="70">
        <f t="shared" ca="1" si="6"/>
        <v>0</v>
      </c>
    </row>
    <row r="92" spans="1:35" x14ac:dyDescent="0.25">
      <c r="A92" s="65">
        <f t="shared" si="10"/>
        <v>43459</v>
      </c>
      <c r="B92" s="154">
        <f>'1. Inputs'!J96</f>
        <v>0</v>
      </c>
      <c r="C92" s="117">
        <f>'1. Inputs'!K96</f>
        <v>0</v>
      </c>
      <c r="D92" s="117">
        <f t="shared" si="7"/>
        <v>0</v>
      </c>
      <c r="E92" s="66">
        <f>'2. Exposure Periods'!C89</f>
        <v>15</v>
      </c>
      <c r="F92" s="66">
        <f>'2. Exposure Periods'!D89</f>
        <v>1</v>
      </c>
      <c r="G92" s="66">
        <f>'2. Exposure Periods'!$E89</f>
        <v>9</v>
      </c>
      <c r="H92" s="66">
        <f>'2. Exposure Periods'!$I89</f>
        <v>32</v>
      </c>
      <c r="I92" s="67">
        <f ca="1">SUM(OFFSET(C92,-E92-1-'2. Exposure Periods'!S89,0,E92))</f>
        <v>0</v>
      </c>
      <c r="J92" s="67">
        <f ca="1">SUM(OFFSET(D92,-1-'2. Exposure Periods'!S89,0,G92))</f>
        <v>0</v>
      </c>
      <c r="K92" s="67">
        <f ca="1">SUM(OFFSET(D92,-'2. Exposure Periods'!T89,0,H92))</f>
        <v>0</v>
      </c>
      <c r="L92" s="68">
        <f ca="1">$I92*'1. Inputs'!$D$44</f>
        <v>0</v>
      </c>
      <c r="M92" s="68">
        <f>$B92*'1. Inputs'!$D$40</f>
        <v>0</v>
      </c>
      <c r="N92" s="68">
        <f ca="1">$J92*'1. Inputs'!$D$44</f>
        <v>0</v>
      </c>
      <c r="O92" s="109">
        <f ca="1">('1. Inputs'!$D$49*$H92)*($K92/('1. Inputs'!$D$53*H92))</f>
        <v>0</v>
      </c>
      <c r="P92" s="68">
        <f>'1. Inputs'!$D$17</f>
        <v>0</v>
      </c>
      <c r="Q92" s="69">
        <f t="shared" ca="1" si="8"/>
        <v>0</v>
      </c>
      <c r="R92" s="54"/>
      <c r="S92" s="156">
        <f>'1. Inputs'!M96</f>
        <v>0</v>
      </c>
      <c r="T92" s="163">
        <f>'1. Inputs'!N96</f>
        <v>0</v>
      </c>
      <c r="U92" s="66">
        <f>'2. Exposure Periods'!K89</f>
        <v>15</v>
      </c>
      <c r="V92" s="66">
        <f>'2. Exposure Periods'!L89</f>
        <v>2</v>
      </c>
      <c r="W92" s="66">
        <f>'2. Exposure Periods'!M89</f>
        <v>9</v>
      </c>
      <c r="X92" s="66">
        <f>'2. Exposure Periods'!$I89</f>
        <v>32</v>
      </c>
      <c r="Y92" s="67">
        <f ca="1">SUM(OFFSET(T92,-U92-1-'2. Exposure Periods'!S89,0,U92))</f>
        <v>0</v>
      </c>
      <c r="Z92" s="67">
        <f ca="1">SUM(OFFSET(T92,-1-'2. Exposure Periods'!S89,0,W92))</f>
        <v>0</v>
      </c>
      <c r="AA92" s="67">
        <f ca="1">SUM(OFFSET(T92,-'2. Exposure Periods'!T89,0,X92))</f>
        <v>0</v>
      </c>
      <c r="AB92" s="109">
        <f ca="1">Y92*'1. Inputs'!$D$40</f>
        <v>0</v>
      </c>
      <c r="AC92" s="109">
        <f>SUM(S91:S92)*'1. Inputs'!$D$40</f>
        <v>0</v>
      </c>
      <c r="AD92" s="109">
        <f ca="1">Z92*'1. Inputs'!$D$40</f>
        <v>0</v>
      </c>
      <c r="AE92" s="68">
        <f>-X92*('1. Inputs'!$D$16/365)*'1. Inputs'!$D$15</f>
        <v>0</v>
      </c>
      <c r="AF92" s="68">
        <f>'1. Inputs'!$D$18</f>
        <v>0</v>
      </c>
      <c r="AG92" s="110">
        <f t="shared" ca="1" si="9"/>
        <v>0</v>
      </c>
      <c r="AI92" s="70">
        <f t="shared" ca="1" si="6"/>
        <v>0</v>
      </c>
    </row>
    <row r="93" spans="1:35" x14ac:dyDescent="0.25">
      <c r="A93" s="65">
        <f t="shared" si="10"/>
        <v>43460</v>
      </c>
      <c r="B93" s="154">
        <f>'1. Inputs'!J97</f>
        <v>0</v>
      </c>
      <c r="C93" s="117">
        <f>'1. Inputs'!K97</f>
        <v>0</v>
      </c>
      <c r="D93" s="117">
        <f t="shared" si="7"/>
        <v>0</v>
      </c>
      <c r="E93" s="66">
        <f>'2. Exposure Periods'!C90</f>
        <v>9</v>
      </c>
      <c r="F93" s="66">
        <f>'2. Exposure Periods'!D90</f>
        <v>1</v>
      </c>
      <c r="G93" s="66">
        <f>'2. Exposure Periods'!$E90</f>
        <v>9</v>
      </c>
      <c r="H93" s="66">
        <f>'2. Exposure Periods'!$I90</f>
        <v>33</v>
      </c>
      <c r="I93" s="67">
        <f ca="1">SUM(OFFSET(C93,-E93-1-'2. Exposure Periods'!S90,0,E93))</f>
        <v>0</v>
      </c>
      <c r="J93" s="67">
        <f ca="1">SUM(OFFSET(D93,-1-'2. Exposure Periods'!S90,0,G93))</f>
        <v>0</v>
      </c>
      <c r="K93" s="67">
        <f ca="1">SUM(OFFSET(D93,-'2. Exposure Periods'!T90,0,H93))</f>
        <v>0</v>
      </c>
      <c r="L93" s="68">
        <f ca="1">$I93*'1. Inputs'!$D$44</f>
        <v>0</v>
      </c>
      <c r="M93" s="68">
        <f>$B93*'1. Inputs'!$D$40</f>
        <v>0</v>
      </c>
      <c r="N93" s="68">
        <f ca="1">$J93*'1. Inputs'!$D$44</f>
        <v>0</v>
      </c>
      <c r="O93" s="109">
        <f ca="1">('1. Inputs'!$D$49*$H93)*($K93/('1. Inputs'!$D$53*H93))</f>
        <v>0</v>
      </c>
      <c r="P93" s="68">
        <f>'1. Inputs'!$D$17</f>
        <v>0</v>
      </c>
      <c r="Q93" s="69">
        <f t="shared" ca="1" si="8"/>
        <v>0</v>
      </c>
      <c r="R93" s="54"/>
      <c r="S93" s="156">
        <f>'1. Inputs'!M97</f>
        <v>0</v>
      </c>
      <c r="T93" s="163">
        <f>'1. Inputs'!N97</f>
        <v>0</v>
      </c>
      <c r="U93" s="66">
        <f>'2. Exposure Periods'!K90</f>
        <v>9</v>
      </c>
      <c r="V93" s="66">
        <f>'2. Exposure Periods'!L90</f>
        <v>2</v>
      </c>
      <c r="W93" s="66">
        <f>'2. Exposure Periods'!M90</f>
        <v>9</v>
      </c>
      <c r="X93" s="66">
        <f>'2. Exposure Periods'!$I90</f>
        <v>33</v>
      </c>
      <c r="Y93" s="67">
        <f ca="1">SUM(OFFSET(T93,-U93-1-'2. Exposure Periods'!S90,0,U93))</f>
        <v>0</v>
      </c>
      <c r="Z93" s="67">
        <f ca="1">SUM(OFFSET(T93,-1-'2. Exposure Periods'!S90,0,W93))</f>
        <v>0</v>
      </c>
      <c r="AA93" s="67">
        <f ca="1">SUM(OFFSET(T93,-'2. Exposure Periods'!T90,0,X93))</f>
        <v>0</v>
      </c>
      <c r="AB93" s="109">
        <f ca="1">Y93*'1. Inputs'!$D$40</f>
        <v>0</v>
      </c>
      <c r="AC93" s="109">
        <f>SUM(S92:S93)*'1. Inputs'!$D$40</f>
        <v>0</v>
      </c>
      <c r="AD93" s="109">
        <f ca="1">Z93*'1. Inputs'!$D$40</f>
        <v>0</v>
      </c>
      <c r="AE93" s="68">
        <f>-X93*('1. Inputs'!$D$16/365)*'1. Inputs'!$D$15</f>
        <v>0</v>
      </c>
      <c r="AF93" s="68">
        <f>'1. Inputs'!$D$18</f>
        <v>0</v>
      </c>
      <c r="AG93" s="110">
        <f t="shared" ca="1" si="9"/>
        <v>0</v>
      </c>
      <c r="AI93" s="70">
        <f t="shared" ca="1" si="6"/>
        <v>0</v>
      </c>
    </row>
    <row r="94" spans="1:35" x14ac:dyDescent="0.25">
      <c r="A94" s="65">
        <f t="shared" si="10"/>
        <v>43461</v>
      </c>
      <c r="B94" s="154">
        <f>'1. Inputs'!J98</f>
        <v>0</v>
      </c>
      <c r="C94" s="117">
        <f>'1. Inputs'!K98</f>
        <v>0</v>
      </c>
      <c r="D94" s="117">
        <f t="shared" si="7"/>
        <v>0</v>
      </c>
      <c r="E94" s="66">
        <f>'2. Exposure Periods'!C91</f>
        <v>10</v>
      </c>
      <c r="F94" s="66">
        <f>'2. Exposure Periods'!D91</f>
        <v>1</v>
      </c>
      <c r="G94" s="66">
        <f>'2. Exposure Periods'!$E91</f>
        <v>9</v>
      </c>
      <c r="H94" s="66">
        <f>'2. Exposure Periods'!$I91</f>
        <v>34</v>
      </c>
      <c r="I94" s="67">
        <f ca="1">SUM(OFFSET(C94,-E94-1-'2. Exposure Periods'!S91,0,E94))</f>
        <v>0</v>
      </c>
      <c r="J94" s="67">
        <f ca="1">SUM(OFFSET(D94,-1-'2. Exposure Periods'!S91,0,G94))</f>
        <v>0</v>
      </c>
      <c r="K94" s="67">
        <f ca="1">SUM(OFFSET(D94,-'2. Exposure Periods'!T91,0,H94))</f>
        <v>0</v>
      </c>
      <c r="L94" s="68">
        <f ca="1">$I94*'1. Inputs'!$D$44</f>
        <v>0</v>
      </c>
      <c r="M94" s="68">
        <f>$B94*'1. Inputs'!$D$40</f>
        <v>0</v>
      </c>
      <c r="N94" s="68">
        <f ca="1">$J94*'1. Inputs'!$D$44</f>
        <v>0</v>
      </c>
      <c r="O94" s="109">
        <f ca="1">('1. Inputs'!$D$49*$H94)*($K94/('1. Inputs'!$D$53*H94))</f>
        <v>0</v>
      </c>
      <c r="P94" s="68">
        <f>'1. Inputs'!$D$17</f>
        <v>0</v>
      </c>
      <c r="Q94" s="69">
        <f t="shared" ca="1" si="8"/>
        <v>0</v>
      </c>
      <c r="R94" s="54"/>
      <c r="S94" s="156">
        <f>'1. Inputs'!M98</f>
        <v>0</v>
      </c>
      <c r="T94" s="163">
        <f>'1. Inputs'!N98</f>
        <v>0</v>
      </c>
      <c r="U94" s="66">
        <f>'2. Exposure Periods'!K91</f>
        <v>10</v>
      </c>
      <c r="V94" s="66">
        <f>'2. Exposure Periods'!L91</f>
        <v>2</v>
      </c>
      <c r="W94" s="66">
        <f>'2. Exposure Periods'!M91</f>
        <v>9</v>
      </c>
      <c r="X94" s="66">
        <f>'2. Exposure Periods'!$I91</f>
        <v>34</v>
      </c>
      <c r="Y94" s="67">
        <f ca="1">SUM(OFFSET(T94,-U94-1-'2. Exposure Periods'!S91,0,U94))</f>
        <v>0</v>
      </c>
      <c r="Z94" s="67">
        <f ca="1">SUM(OFFSET(T94,-1-'2. Exposure Periods'!S91,0,W94))</f>
        <v>0</v>
      </c>
      <c r="AA94" s="67">
        <f ca="1">SUM(OFFSET(T94,-'2. Exposure Periods'!T91,0,X94))</f>
        <v>0</v>
      </c>
      <c r="AB94" s="109">
        <f ca="1">Y94*'1. Inputs'!$D$40</f>
        <v>0</v>
      </c>
      <c r="AC94" s="109">
        <f>SUM(S93:S94)*'1. Inputs'!$D$40</f>
        <v>0</v>
      </c>
      <c r="AD94" s="109">
        <f ca="1">Z94*'1. Inputs'!$D$40</f>
        <v>0</v>
      </c>
      <c r="AE94" s="68">
        <f>-X94*('1. Inputs'!$D$16/365)*'1. Inputs'!$D$15</f>
        <v>0</v>
      </c>
      <c r="AF94" s="68">
        <f>'1. Inputs'!$D$18</f>
        <v>0</v>
      </c>
      <c r="AG94" s="110">
        <f t="shared" ca="1" si="9"/>
        <v>0</v>
      </c>
      <c r="AI94" s="70">
        <f t="shared" ca="1" si="6"/>
        <v>0</v>
      </c>
    </row>
    <row r="95" spans="1:35" x14ac:dyDescent="0.25">
      <c r="A95" s="65">
        <f t="shared" si="10"/>
        <v>43462</v>
      </c>
      <c r="B95" s="154">
        <f>'1. Inputs'!J99</f>
        <v>0</v>
      </c>
      <c r="C95" s="117">
        <f>'1. Inputs'!K99</f>
        <v>0</v>
      </c>
      <c r="D95" s="117">
        <f t="shared" si="7"/>
        <v>0</v>
      </c>
      <c r="E95" s="66">
        <f>'2. Exposure Periods'!C92</f>
        <v>11</v>
      </c>
      <c r="F95" s="66">
        <f>'2. Exposure Periods'!D92</f>
        <v>1</v>
      </c>
      <c r="G95" s="66">
        <f>'2. Exposure Periods'!$E92</f>
        <v>9</v>
      </c>
      <c r="H95" s="66">
        <f>'2. Exposure Periods'!$I92</f>
        <v>35</v>
      </c>
      <c r="I95" s="67">
        <f ca="1">SUM(OFFSET(C95,-E95-1-'2. Exposure Periods'!S92,0,E95))</f>
        <v>0</v>
      </c>
      <c r="J95" s="67">
        <f ca="1">SUM(OFFSET(D95,-1-'2. Exposure Periods'!S92,0,G95))</f>
        <v>0</v>
      </c>
      <c r="K95" s="67">
        <f ca="1">SUM(OFFSET(D95,-'2. Exposure Periods'!T92,0,H95))</f>
        <v>0</v>
      </c>
      <c r="L95" s="68">
        <f ca="1">$I95*'1. Inputs'!$D$44</f>
        <v>0</v>
      </c>
      <c r="M95" s="68">
        <f>$B95*'1. Inputs'!$D$40</f>
        <v>0</v>
      </c>
      <c r="N95" s="68">
        <f ca="1">$J95*'1. Inputs'!$D$44</f>
        <v>0</v>
      </c>
      <c r="O95" s="109">
        <f ca="1">('1. Inputs'!$D$49*$H95)*($K95/('1. Inputs'!$D$53*H95))</f>
        <v>0</v>
      </c>
      <c r="P95" s="68">
        <f>'1. Inputs'!$D$17</f>
        <v>0</v>
      </c>
      <c r="Q95" s="69">
        <f t="shared" ca="1" si="8"/>
        <v>0</v>
      </c>
      <c r="R95" s="54"/>
      <c r="S95" s="156">
        <f>'1. Inputs'!M99</f>
        <v>0</v>
      </c>
      <c r="T95" s="163">
        <f>'1. Inputs'!N99</f>
        <v>0</v>
      </c>
      <c r="U95" s="66">
        <f>'2. Exposure Periods'!K92</f>
        <v>11</v>
      </c>
      <c r="V95" s="66">
        <f>'2. Exposure Periods'!L92</f>
        <v>2</v>
      </c>
      <c r="W95" s="66">
        <f>'2. Exposure Periods'!M92</f>
        <v>9</v>
      </c>
      <c r="X95" s="66">
        <f>'2. Exposure Periods'!$I92</f>
        <v>35</v>
      </c>
      <c r="Y95" s="67">
        <f ca="1">SUM(OFFSET(T95,-U95-1-'2. Exposure Periods'!S92,0,U95))</f>
        <v>0</v>
      </c>
      <c r="Z95" s="67">
        <f ca="1">SUM(OFFSET(T95,-1-'2. Exposure Periods'!S92,0,W95))</f>
        <v>0</v>
      </c>
      <c r="AA95" s="67">
        <f ca="1">SUM(OFFSET(T95,-'2. Exposure Periods'!T92,0,X95))</f>
        <v>0</v>
      </c>
      <c r="AB95" s="109">
        <f ca="1">Y95*'1. Inputs'!$D$40</f>
        <v>0</v>
      </c>
      <c r="AC95" s="109">
        <f>SUM(S94:S95)*'1. Inputs'!$D$40</f>
        <v>0</v>
      </c>
      <c r="AD95" s="109">
        <f ca="1">Z95*'1. Inputs'!$D$40</f>
        <v>0</v>
      </c>
      <c r="AE95" s="68">
        <f>-X95*('1. Inputs'!$D$16/365)*'1. Inputs'!$D$15</f>
        <v>0</v>
      </c>
      <c r="AF95" s="68">
        <f>'1. Inputs'!$D$18</f>
        <v>0</v>
      </c>
      <c r="AG95" s="110">
        <f t="shared" ca="1" si="9"/>
        <v>0</v>
      </c>
      <c r="AI95" s="70">
        <f t="shared" ca="1" si="6"/>
        <v>0</v>
      </c>
    </row>
    <row r="96" spans="1:35" x14ac:dyDescent="0.25">
      <c r="A96" s="65">
        <f t="shared" si="10"/>
        <v>43463</v>
      </c>
      <c r="B96" s="154">
        <f>'1. Inputs'!J100</f>
        <v>0</v>
      </c>
      <c r="C96" s="117">
        <f>'1. Inputs'!K100</f>
        <v>0</v>
      </c>
      <c r="D96" s="117">
        <f t="shared" si="7"/>
        <v>0</v>
      </c>
      <c r="E96" s="66">
        <f>'2. Exposure Periods'!C93</f>
        <v>11</v>
      </c>
      <c r="F96" s="66">
        <f>'2. Exposure Periods'!D93</f>
        <v>1</v>
      </c>
      <c r="G96" s="66">
        <f>'2. Exposure Periods'!$E93</f>
        <v>10</v>
      </c>
      <c r="H96" s="66">
        <f>'2. Exposure Periods'!$I93</f>
        <v>36</v>
      </c>
      <c r="I96" s="67">
        <f ca="1">SUM(OFFSET(C96,-E96-1-'2. Exposure Periods'!S93,0,E96))</f>
        <v>0</v>
      </c>
      <c r="J96" s="67">
        <f ca="1">SUM(OFFSET(D96,-1-'2. Exposure Periods'!S93,0,G96))</f>
        <v>0</v>
      </c>
      <c r="K96" s="67">
        <f ca="1">SUM(OFFSET(D96,-'2. Exposure Periods'!T93,0,H96))</f>
        <v>0</v>
      </c>
      <c r="L96" s="68">
        <f ca="1">$I96*'1. Inputs'!$D$44</f>
        <v>0</v>
      </c>
      <c r="M96" s="68">
        <f>$B96*'1. Inputs'!$D$40</f>
        <v>0</v>
      </c>
      <c r="N96" s="68">
        <f ca="1">$J96*'1. Inputs'!$D$44</f>
        <v>0</v>
      </c>
      <c r="O96" s="109">
        <f ca="1">('1. Inputs'!$D$49*$H96)*($K96/('1. Inputs'!$D$53*H96))</f>
        <v>0</v>
      </c>
      <c r="P96" s="68">
        <f>'1. Inputs'!$D$17</f>
        <v>0</v>
      </c>
      <c r="Q96" s="69">
        <f t="shared" ca="1" si="8"/>
        <v>0</v>
      </c>
      <c r="R96" s="54"/>
      <c r="S96" s="156">
        <f>'1. Inputs'!M100</f>
        <v>0</v>
      </c>
      <c r="T96" s="163">
        <f>'1. Inputs'!N100</f>
        <v>0</v>
      </c>
      <c r="U96" s="66">
        <f>'2. Exposure Periods'!K93</f>
        <v>11</v>
      </c>
      <c r="V96" s="66">
        <f>'2. Exposure Periods'!L93</f>
        <v>2</v>
      </c>
      <c r="W96" s="66">
        <f>'2. Exposure Periods'!M93</f>
        <v>10</v>
      </c>
      <c r="X96" s="66">
        <f>'2. Exposure Periods'!$I93</f>
        <v>36</v>
      </c>
      <c r="Y96" s="67">
        <f ca="1">SUM(OFFSET(T96,-U96-1-'2. Exposure Periods'!S93,0,U96))</f>
        <v>0</v>
      </c>
      <c r="Z96" s="67">
        <f ca="1">SUM(OFFSET(T96,-1-'2. Exposure Periods'!S93,0,W96))</f>
        <v>0</v>
      </c>
      <c r="AA96" s="67">
        <f ca="1">SUM(OFFSET(T96,-'2. Exposure Periods'!T93,0,X96))</f>
        <v>0</v>
      </c>
      <c r="AB96" s="109">
        <f ca="1">Y96*'1. Inputs'!$D$40</f>
        <v>0</v>
      </c>
      <c r="AC96" s="109">
        <f>SUM(S95:S96)*'1. Inputs'!$D$40</f>
        <v>0</v>
      </c>
      <c r="AD96" s="109">
        <f ca="1">Z96*'1. Inputs'!$D$40</f>
        <v>0</v>
      </c>
      <c r="AE96" s="68">
        <f>-X96*('1. Inputs'!$D$16/365)*'1. Inputs'!$D$15</f>
        <v>0</v>
      </c>
      <c r="AF96" s="68">
        <f>'1. Inputs'!$D$18</f>
        <v>0</v>
      </c>
      <c r="AG96" s="110">
        <f t="shared" ca="1" si="9"/>
        <v>0</v>
      </c>
      <c r="AI96" s="70">
        <f t="shared" ca="1" si="6"/>
        <v>0</v>
      </c>
    </row>
    <row r="97" spans="1:35" x14ac:dyDescent="0.25">
      <c r="A97" s="65">
        <f t="shared" si="10"/>
        <v>43464</v>
      </c>
      <c r="B97" s="154">
        <f>'1. Inputs'!J101</f>
        <v>0</v>
      </c>
      <c r="C97" s="117">
        <f>'1. Inputs'!K101</f>
        <v>0</v>
      </c>
      <c r="D97" s="117">
        <f t="shared" si="7"/>
        <v>0</v>
      </c>
      <c r="E97" s="66">
        <f>'2. Exposure Periods'!C94</f>
        <v>11</v>
      </c>
      <c r="F97" s="66">
        <f>'2. Exposure Periods'!D94</f>
        <v>1</v>
      </c>
      <c r="G97" s="66">
        <f>'2. Exposure Periods'!$E94</f>
        <v>11</v>
      </c>
      <c r="H97" s="66">
        <f>'2. Exposure Periods'!$I94</f>
        <v>37</v>
      </c>
      <c r="I97" s="67">
        <f ca="1">SUM(OFFSET(C97,-E97-1-'2. Exposure Periods'!S94,0,E97))</f>
        <v>0</v>
      </c>
      <c r="J97" s="67">
        <f ca="1">SUM(OFFSET(D97,-1-'2. Exposure Periods'!S94,0,G97))</f>
        <v>0</v>
      </c>
      <c r="K97" s="67">
        <f ca="1">SUM(OFFSET(D97,-'2. Exposure Periods'!T94,0,H97))</f>
        <v>0</v>
      </c>
      <c r="L97" s="68">
        <f ca="1">$I97*'1. Inputs'!$D$44</f>
        <v>0</v>
      </c>
      <c r="M97" s="68">
        <f>$B97*'1. Inputs'!$D$40</f>
        <v>0</v>
      </c>
      <c r="N97" s="68">
        <f ca="1">$J97*'1. Inputs'!$D$44</f>
        <v>0</v>
      </c>
      <c r="O97" s="109">
        <f ca="1">('1. Inputs'!$D$49*$H97)*($K97/('1. Inputs'!$D$53*H97))</f>
        <v>0</v>
      </c>
      <c r="P97" s="68">
        <f>'1. Inputs'!$D$17</f>
        <v>0</v>
      </c>
      <c r="Q97" s="69">
        <f t="shared" ca="1" si="8"/>
        <v>0</v>
      </c>
      <c r="R97" s="54"/>
      <c r="S97" s="156">
        <f>'1. Inputs'!M101</f>
        <v>0</v>
      </c>
      <c r="T97" s="163">
        <f>'1. Inputs'!N101</f>
        <v>0</v>
      </c>
      <c r="U97" s="66">
        <f>'2. Exposure Periods'!K94</f>
        <v>11</v>
      </c>
      <c r="V97" s="66">
        <f>'2. Exposure Periods'!L94</f>
        <v>2</v>
      </c>
      <c r="W97" s="66">
        <f>'2. Exposure Periods'!M94</f>
        <v>11</v>
      </c>
      <c r="X97" s="66">
        <f>'2. Exposure Periods'!$I94</f>
        <v>37</v>
      </c>
      <c r="Y97" s="67">
        <f ca="1">SUM(OFFSET(T97,-U97-1-'2. Exposure Periods'!S94,0,U97))</f>
        <v>0</v>
      </c>
      <c r="Z97" s="67">
        <f ca="1">SUM(OFFSET(T97,-1-'2. Exposure Periods'!S94,0,W97))</f>
        <v>0</v>
      </c>
      <c r="AA97" s="67">
        <f ca="1">SUM(OFFSET(T97,-'2. Exposure Periods'!T94,0,X97))</f>
        <v>0</v>
      </c>
      <c r="AB97" s="109">
        <f ca="1">Y97*'1. Inputs'!$D$40</f>
        <v>0</v>
      </c>
      <c r="AC97" s="109">
        <f>SUM(S96:S97)*'1. Inputs'!$D$40</f>
        <v>0</v>
      </c>
      <c r="AD97" s="109">
        <f ca="1">Z97*'1. Inputs'!$D$40</f>
        <v>0</v>
      </c>
      <c r="AE97" s="68">
        <f>-X97*('1. Inputs'!$D$16/365)*'1. Inputs'!$D$15</f>
        <v>0</v>
      </c>
      <c r="AF97" s="68">
        <f>'1. Inputs'!$D$18</f>
        <v>0</v>
      </c>
      <c r="AG97" s="110">
        <f t="shared" ca="1" si="9"/>
        <v>0</v>
      </c>
      <c r="AI97" s="70">
        <f t="shared" ca="1" si="6"/>
        <v>0</v>
      </c>
    </row>
    <row r="98" spans="1:35" x14ac:dyDescent="0.25">
      <c r="A98" s="65">
        <f t="shared" si="10"/>
        <v>43465</v>
      </c>
      <c r="B98" s="154">
        <f>'1. Inputs'!J102</f>
        <v>0</v>
      </c>
      <c r="C98" s="117">
        <f>'1. Inputs'!K102</f>
        <v>0</v>
      </c>
      <c r="D98" s="117">
        <f t="shared" si="7"/>
        <v>0</v>
      </c>
      <c r="E98" s="66">
        <f>'2. Exposure Periods'!C95</f>
        <v>14</v>
      </c>
      <c r="F98" s="66">
        <f>'2. Exposure Periods'!D95</f>
        <v>1</v>
      </c>
      <c r="G98" s="66">
        <f>'2. Exposure Periods'!$E95</f>
        <v>9</v>
      </c>
      <c r="H98" s="66">
        <f>'2. Exposure Periods'!$I95</f>
        <v>38</v>
      </c>
      <c r="I98" s="67">
        <f ca="1">SUM(OFFSET(C98,-E98-1-'2. Exposure Periods'!S95,0,E98))</f>
        <v>0</v>
      </c>
      <c r="J98" s="67">
        <f ca="1">SUM(OFFSET(D98,-1-'2. Exposure Periods'!S95,0,G98))</f>
        <v>0</v>
      </c>
      <c r="K98" s="67">
        <f ca="1">SUM(OFFSET(D98,-'2. Exposure Periods'!T95,0,H98))</f>
        <v>0</v>
      </c>
      <c r="L98" s="68">
        <f ca="1">$I98*'1. Inputs'!$D$44</f>
        <v>0</v>
      </c>
      <c r="M98" s="68">
        <f>$B98*'1. Inputs'!$D$40</f>
        <v>0</v>
      </c>
      <c r="N98" s="68">
        <f ca="1">$J98*'1. Inputs'!$D$44</f>
        <v>0</v>
      </c>
      <c r="O98" s="109">
        <f ca="1">('1. Inputs'!$D$49*$H98)*($K98/('1. Inputs'!$D$53*H98))</f>
        <v>0</v>
      </c>
      <c r="P98" s="68">
        <f>'1. Inputs'!$D$17</f>
        <v>0</v>
      </c>
      <c r="Q98" s="69">
        <f t="shared" ca="1" si="8"/>
        <v>0</v>
      </c>
      <c r="R98" s="54"/>
      <c r="S98" s="156">
        <f>'1. Inputs'!M102</f>
        <v>0</v>
      </c>
      <c r="T98" s="163">
        <f>'1. Inputs'!N102</f>
        <v>0</v>
      </c>
      <c r="U98" s="66">
        <f>'2. Exposure Periods'!K95</f>
        <v>14</v>
      </c>
      <c r="V98" s="66">
        <f>'2. Exposure Periods'!L95</f>
        <v>2</v>
      </c>
      <c r="W98" s="66">
        <f>'2. Exposure Periods'!M95</f>
        <v>9</v>
      </c>
      <c r="X98" s="66">
        <f>'2. Exposure Periods'!$I95</f>
        <v>38</v>
      </c>
      <c r="Y98" s="67">
        <f ca="1">SUM(OFFSET(T98,-U98-1-'2. Exposure Periods'!S95,0,U98))</f>
        <v>0</v>
      </c>
      <c r="Z98" s="67">
        <f ca="1">SUM(OFFSET(T98,-1-'2. Exposure Periods'!S95,0,W98))</f>
        <v>0</v>
      </c>
      <c r="AA98" s="67">
        <f ca="1">SUM(OFFSET(T98,-'2. Exposure Periods'!T95,0,X98))</f>
        <v>0</v>
      </c>
      <c r="AB98" s="109">
        <f ca="1">Y98*'1. Inputs'!$D$40</f>
        <v>0</v>
      </c>
      <c r="AC98" s="109">
        <f>SUM(S97:S98)*'1. Inputs'!$D$40</f>
        <v>0</v>
      </c>
      <c r="AD98" s="109">
        <f ca="1">Z98*'1. Inputs'!$D$40</f>
        <v>0</v>
      </c>
      <c r="AE98" s="68">
        <f>-X98*('1. Inputs'!$D$16/365)*'1. Inputs'!$D$15</f>
        <v>0</v>
      </c>
      <c r="AF98" s="68">
        <f>'1. Inputs'!$D$18</f>
        <v>0</v>
      </c>
      <c r="AG98" s="110">
        <f t="shared" ca="1" si="9"/>
        <v>0</v>
      </c>
      <c r="AI98" s="70">
        <f t="shared" ca="1" si="6"/>
        <v>0</v>
      </c>
    </row>
    <row r="99" spans="1:35" s="59" customFormat="1" x14ac:dyDescent="0.25">
      <c r="A99" s="65">
        <f t="shared" si="10"/>
        <v>43466</v>
      </c>
      <c r="B99" s="154">
        <f>'1. Inputs'!J103</f>
        <v>0</v>
      </c>
      <c r="C99" s="117">
        <f>'1. Inputs'!K103</f>
        <v>0</v>
      </c>
      <c r="D99" s="117">
        <f t="shared" si="7"/>
        <v>0</v>
      </c>
      <c r="E99" s="66">
        <f>'2. Exposure Periods'!C96</f>
        <v>15</v>
      </c>
      <c r="F99" s="66">
        <f>'2. Exposure Periods'!D96</f>
        <v>1</v>
      </c>
      <c r="G99" s="66">
        <f>'2. Exposure Periods'!$E96</f>
        <v>9</v>
      </c>
      <c r="H99" s="66">
        <f>'2. Exposure Periods'!$I96</f>
        <v>39</v>
      </c>
      <c r="I99" s="67">
        <f ca="1">SUM(OFFSET(C99,-E99-1-'2. Exposure Periods'!S96,0,E99))</f>
        <v>0</v>
      </c>
      <c r="J99" s="67">
        <f ca="1">SUM(OFFSET(D99,-1-'2. Exposure Periods'!S96,0,G99))</f>
        <v>0</v>
      </c>
      <c r="K99" s="67">
        <f ca="1">SUM(OFFSET(D99,-'2. Exposure Periods'!T96,0,H99))</f>
        <v>0</v>
      </c>
      <c r="L99" s="68">
        <f ca="1">$I99*'1. Inputs'!$D$44</f>
        <v>0</v>
      </c>
      <c r="M99" s="68">
        <f>$B99*'1. Inputs'!$D$40</f>
        <v>0</v>
      </c>
      <c r="N99" s="68">
        <f ca="1">$J99*'1. Inputs'!$D$44</f>
        <v>0</v>
      </c>
      <c r="O99" s="109">
        <f ca="1">('1. Inputs'!$D$49*$H99)*($K99/('1. Inputs'!$D$53*H99))</f>
        <v>0</v>
      </c>
      <c r="P99" s="68">
        <f>'1. Inputs'!$D$17</f>
        <v>0</v>
      </c>
      <c r="Q99" s="69">
        <f t="shared" ca="1" si="8"/>
        <v>0</v>
      </c>
      <c r="R99" s="54"/>
      <c r="S99" s="156">
        <f>'1. Inputs'!M103</f>
        <v>0</v>
      </c>
      <c r="T99" s="163">
        <f>'1. Inputs'!N103</f>
        <v>0</v>
      </c>
      <c r="U99" s="66">
        <f>'2. Exposure Periods'!K96</f>
        <v>15</v>
      </c>
      <c r="V99" s="66">
        <f>'2. Exposure Periods'!L96</f>
        <v>2</v>
      </c>
      <c r="W99" s="66">
        <f>'2. Exposure Periods'!M96</f>
        <v>9</v>
      </c>
      <c r="X99" s="66">
        <f>'2. Exposure Periods'!$I96</f>
        <v>39</v>
      </c>
      <c r="Y99" s="67">
        <f ca="1">SUM(OFFSET(T99,-U99-1-'2. Exposure Periods'!S96,0,U99))</f>
        <v>0</v>
      </c>
      <c r="Z99" s="67">
        <f ca="1">SUM(OFFSET(T99,-1-'2. Exposure Periods'!S96,0,W99))</f>
        <v>0</v>
      </c>
      <c r="AA99" s="67">
        <f ca="1">SUM(OFFSET(T99,-'2. Exposure Periods'!T96,0,X99))</f>
        <v>0</v>
      </c>
      <c r="AB99" s="109">
        <f ca="1">Y99*'1. Inputs'!$D$40</f>
        <v>0</v>
      </c>
      <c r="AC99" s="109">
        <f>SUM(S98:S99)*'1. Inputs'!$D$40</f>
        <v>0</v>
      </c>
      <c r="AD99" s="109">
        <f ca="1">Z99*'1. Inputs'!$D$40</f>
        <v>0</v>
      </c>
      <c r="AE99" s="68">
        <f>-X99*('1. Inputs'!$D$16/365)*'1. Inputs'!$D$15</f>
        <v>0</v>
      </c>
      <c r="AF99" s="68">
        <f>'1. Inputs'!$D$18</f>
        <v>0</v>
      </c>
      <c r="AG99" s="110">
        <f t="shared" ca="1" si="9"/>
        <v>0</v>
      </c>
      <c r="AH99" s="51"/>
      <c r="AI99" s="70">
        <f t="shared" ca="1" si="6"/>
        <v>0</v>
      </c>
    </row>
    <row r="100" spans="1:35" x14ac:dyDescent="0.25">
      <c r="A100" s="65">
        <f t="shared" si="10"/>
        <v>43467</v>
      </c>
      <c r="B100" s="154">
        <f>'1. Inputs'!J104</f>
        <v>0</v>
      </c>
      <c r="C100" s="117">
        <f>'1. Inputs'!K104</f>
        <v>0</v>
      </c>
      <c r="D100" s="117">
        <f t="shared" si="7"/>
        <v>0</v>
      </c>
      <c r="E100" s="66">
        <f>'2. Exposure Periods'!C97</f>
        <v>9</v>
      </c>
      <c r="F100" s="66">
        <f>'2. Exposure Periods'!D97</f>
        <v>1</v>
      </c>
      <c r="G100" s="66">
        <f>'2. Exposure Periods'!$E97</f>
        <v>9</v>
      </c>
      <c r="H100" s="66">
        <f>'2. Exposure Periods'!$I97</f>
        <v>40</v>
      </c>
      <c r="I100" s="67">
        <f ca="1">SUM(OFFSET(C100,-E100-1-'2. Exposure Periods'!S97,0,E100))</f>
        <v>0</v>
      </c>
      <c r="J100" s="67">
        <f ca="1">SUM(OFFSET(D100,-1-'2. Exposure Periods'!S97,0,G100))</f>
        <v>0</v>
      </c>
      <c r="K100" s="67">
        <f ca="1">SUM(OFFSET(D100,-'2. Exposure Periods'!T97,0,H100))</f>
        <v>0</v>
      </c>
      <c r="L100" s="68">
        <f ca="1">$I100*'1. Inputs'!$D$44</f>
        <v>0</v>
      </c>
      <c r="M100" s="68">
        <f>$B100*'1. Inputs'!$D$40</f>
        <v>0</v>
      </c>
      <c r="N100" s="68">
        <f ca="1">$J100*'1. Inputs'!$D$44</f>
        <v>0</v>
      </c>
      <c r="O100" s="109">
        <f ca="1">('1. Inputs'!$D$49*$H100)*($K100/('1. Inputs'!$D$53*H100))</f>
        <v>0</v>
      </c>
      <c r="P100" s="68">
        <f>'1. Inputs'!$D$17</f>
        <v>0</v>
      </c>
      <c r="Q100" s="69">
        <f t="shared" ca="1" si="8"/>
        <v>0</v>
      </c>
      <c r="R100" s="54"/>
      <c r="S100" s="156">
        <f>'1. Inputs'!M104</f>
        <v>0</v>
      </c>
      <c r="T100" s="163">
        <f>'1. Inputs'!N104</f>
        <v>0</v>
      </c>
      <c r="U100" s="66">
        <f>'2. Exposure Periods'!K97</f>
        <v>9</v>
      </c>
      <c r="V100" s="66">
        <f>'2. Exposure Periods'!L97</f>
        <v>2</v>
      </c>
      <c r="W100" s="66">
        <f>'2. Exposure Periods'!M97</f>
        <v>9</v>
      </c>
      <c r="X100" s="66">
        <f>'2. Exposure Periods'!$I97</f>
        <v>40</v>
      </c>
      <c r="Y100" s="67">
        <f ca="1">SUM(OFFSET(T100,-U100-1-'2. Exposure Periods'!S97,0,U100))</f>
        <v>0</v>
      </c>
      <c r="Z100" s="67">
        <f ca="1">SUM(OFFSET(T100,-1-'2. Exposure Periods'!S97,0,W100))</f>
        <v>0</v>
      </c>
      <c r="AA100" s="67">
        <f ca="1">SUM(OFFSET(T100,-'2. Exposure Periods'!T97,0,X100))</f>
        <v>0</v>
      </c>
      <c r="AB100" s="109">
        <f ca="1">Y100*'1. Inputs'!$D$40</f>
        <v>0</v>
      </c>
      <c r="AC100" s="109">
        <f>SUM(S99:S100)*'1. Inputs'!$D$40</f>
        <v>0</v>
      </c>
      <c r="AD100" s="109">
        <f ca="1">Z100*'1. Inputs'!$D$40</f>
        <v>0</v>
      </c>
      <c r="AE100" s="68">
        <f>-X100*('1. Inputs'!$D$16/365)*'1. Inputs'!$D$15</f>
        <v>0</v>
      </c>
      <c r="AF100" s="68">
        <f>'1. Inputs'!$D$18</f>
        <v>0</v>
      </c>
      <c r="AG100" s="110">
        <f t="shared" ca="1" si="9"/>
        <v>0</v>
      </c>
      <c r="AI100" s="70">
        <f t="shared" ca="1" si="6"/>
        <v>0</v>
      </c>
    </row>
    <row r="101" spans="1:35" x14ac:dyDescent="0.25">
      <c r="A101" s="65">
        <f t="shared" si="10"/>
        <v>43468</v>
      </c>
      <c r="B101" s="154">
        <f>'1. Inputs'!J105</f>
        <v>0</v>
      </c>
      <c r="C101" s="117">
        <f>'1. Inputs'!K105</f>
        <v>0</v>
      </c>
      <c r="D101" s="117">
        <f t="shared" si="7"/>
        <v>0</v>
      </c>
      <c r="E101" s="66">
        <f>'2. Exposure Periods'!C98</f>
        <v>10</v>
      </c>
      <c r="F101" s="66">
        <f>'2. Exposure Periods'!D98</f>
        <v>1</v>
      </c>
      <c r="G101" s="66">
        <f>'2. Exposure Periods'!$E98</f>
        <v>9</v>
      </c>
      <c r="H101" s="66">
        <f>'2. Exposure Periods'!$I98</f>
        <v>41</v>
      </c>
      <c r="I101" s="67">
        <f ca="1">SUM(OFFSET(C101,-E101-1-'2. Exposure Periods'!S98,0,E101))</f>
        <v>0</v>
      </c>
      <c r="J101" s="67">
        <f ca="1">SUM(OFFSET(D101,-1-'2. Exposure Periods'!S98,0,G101))</f>
        <v>0</v>
      </c>
      <c r="K101" s="67">
        <f ca="1">SUM(OFFSET(D101,-'2. Exposure Periods'!T98,0,H101))</f>
        <v>0</v>
      </c>
      <c r="L101" s="68">
        <f ca="1">$I101*'1. Inputs'!$D$44</f>
        <v>0</v>
      </c>
      <c r="M101" s="68">
        <f>$B101*'1. Inputs'!$D$40</f>
        <v>0</v>
      </c>
      <c r="N101" s="68">
        <f ca="1">$J101*'1. Inputs'!$D$44</f>
        <v>0</v>
      </c>
      <c r="O101" s="109">
        <f ca="1">('1. Inputs'!$D$49*$H101)*($K101/('1. Inputs'!$D$53*H101))</f>
        <v>0</v>
      </c>
      <c r="P101" s="68">
        <f>'1. Inputs'!$D$17</f>
        <v>0</v>
      </c>
      <c r="Q101" s="69">
        <f t="shared" ca="1" si="8"/>
        <v>0</v>
      </c>
      <c r="R101" s="54"/>
      <c r="S101" s="156">
        <f>'1. Inputs'!M105</f>
        <v>0</v>
      </c>
      <c r="T101" s="163">
        <f>'1. Inputs'!N105</f>
        <v>0</v>
      </c>
      <c r="U101" s="66">
        <f>'2. Exposure Periods'!K98</f>
        <v>10</v>
      </c>
      <c r="V101" s="66">
        <f>'2. Exposure Periods'!L98</f>
        <v>2</v>
      </c>
      <c r="W101" s="66">
        <f>'2. Exposure Periods'!M98</f>
        <v>9</v>
      </c>
      <c r="X101" s="66">
        <f>'2. Exposure Periods'!$I98</f>
        <v>41</v>
      </c>
      <c r="Y101" s="67">
        <f ca="1">SUM(OFFSET(T101,-U101-1-'2. Exposure Periods'!S98,0,U101))</f>
        <v>0</v>
      </c>
      <c r="Z101" s="67">
        <f ca="1">SUM(OFFSET(T101,-1-'2. Exposure Periods'!S98,0,W101))</f>
        <v>0</v>
      </c>
      <c r="AA101" s="67">
        <f ca="1">SUM(OFFSET(T101,-'2. Exposure Periods'!T98,0,X101))</f>
        <v>0</v>
      </c>
      <c r="AB101" s="109">
        <f ca="1">Y101*'1. Inputs'!$D$40</f>
        <v>0</v>
      </c>
      <c r="AC101" s="109">
        <f>SUM(S100:S101)*'1. Inputs'!$D$40</f>
        <v>0</v>
      </c>
      <c r="AD101" s="109">
        <f ca="1">Z101*'1. Inputs'!$D$40</f>
        <v>0</v>
      </c>
      <c r="AE101" s="68">
        <f>-X101*('1. Inputs'!$D$16/365)*'1. Inputs'!$D$15</f>
        <v>0</v>
      </c>
      <c r="AF101" s="68">
        <f>'1. Inputs'!$D$18</f>
        <v>0</v>
      </c>
      <c r="AG101" s="110">
        <f t="shared" ca="1" si="9"/>
        <v>0</v>
      </c>
      <c r="AI101" s="70">
        <f t="shared" ca="1" si="6"/>
        <v>0</v>
      </c>
    </row>
    <row r="102" spans="1:35" x14ac:dyDescent="0.25">
      <c r="A102" s="65">
        <f t="shared" si="10"/>
        <v>43469</v>
      </c>
      <c r="B102" s="154">
        <f>'1. Inputs'!J106</f>
        <v>0</v>
      </c>
      <c r="C102" s="117">
        <f>'1. Inputs'!K106</f>
        <v>0</v>
      </c>
      <c r="D102" s="117">
        <f t="shared" si="7"/>
        <v>0</v>
      </c>
      <c r="E102" s="66">
        <f>'2. Exposure Periods'!C99</f>
        <v>11</v>
      </c>
      <c r="F102" s="66">
        <f>'2. Exposure Periods'!D99</f>
        <v>1</v>
      </c>
      <c r="G102" s="66">
        <f>'2. Exposure Periods'!$E99</f>
        <v>9</v>
      </c>
      <c r="H102" s="66">
        <f>'2. Exposure Periods'!$I99</f>
        <v>42</v>
      </c>
      <c r="I102" s="67">
        <f ca="1">SUM(OFFSET(C102,-E102-1-'2. Exposure Periods'!S99,0,E102))</f>
        <v>0</v>
      </c>
      <c r="J102" s="67">
        <f ca="1">SUM(OFFSET(D102,-1-'2. Exposure Periods'!S99,0,G102))</f>
        <v>0</v>
      </c>
      <c r="K102" s="67">
        <f ca="1">SUM(OFFSET(D102,-'2. Exposure Periods'!T99,0,H102))</f>
        <v>0</v>
      </c>
      <c r="L102" s="68">
        <f ca="1">$I102*'1. Inputs'!$D$44</f>
        <v>0</v>
      </c>
      <c r="M102" s="68">
        <f>$B102*'1. Inputs'!$D$40</f>
        <v>0</v>
      </c>
      <c r="N102" s="68">
        <f ca="1">$J102*'1. Inputs'!$D$44</f>
        <v>0</v>
      </c>
      <c r="O102" s="109">
        <f ca="1">('1. Inputs'!$D$49*$H102)*($K102/('1. Inputs'!$D$53*H102))</f>
        <v>0</v>
      </c>
      <c r="P102" s="68">
        <f>'1. Inputs'!$D$17</f>
        <v>0</v>
      </c>
      <c r="Q102" s="69">
        <f t="shared" ca="1" si="8"/>
        <v>0</v>
      </c>
      <c r="R102" s="54"/>
      <c r="S102" s="156">
        <f>'1. Inputs'!M106</f>
        <v>0</v>
      </c>
      <c r="T102" s="163">
        <f>'1. Inputs'!N106</f>
        <v>0</v>
      </c>
      <c r="U102" s="66">
        <f>'2. Exposure Periods'!K99</f>
        <v>11</v>
      </c>
      <c r="V102" s="66">
        <f>'2. Exposure Periods'!L99</f>
        <v>2</v>
      </c>
      <c r="W102" s="66">
        <f>'2. Exposure Periods'!M99</f>
        <v>9</v>
      </c>
      <c r="X102" s="66">
        <f>'2. Exposure Periods'!$I99</f>
        <v>42</v>
      </c>
      <c r="Y102" s="67">
        <f ca="1">SUM(OFFSET(T102,-U102-1-'2. Exposure Periods'!S99,0,U102))</f>
        <v>0</v>
      </c>
      <c r="Z102" s="67">
        <f ca="1">SUM(OFFSET(T102,-1-'2. Exposure Periods'!S99,0,W102))</f>
        <v>0</v>
      </c>
      <c r="AA102" s="67">
        <f ca="1">SUM(OFFSET(T102,-'2. Exposure Periods'!T99,0,X102))</f>
        <v>0</v>
      </c>
      <c r="AB102" s="109">
        <f ca="1">Y102*'1. Inputs'!$D$40</f>
        <v>0</v>
      </c>
      <c r="AC102" s="109">
        <f>SUM(S101:S102)*'1. Inputs'!$D$40</f>
        <v>0</v>
      </c>
      <c r="AD102" s="109">
        <f ca="1">Z102*'1. Inputs'!$D$40</f>
        <v>0</v>
      </c>
      <c r="AE102" s="68">
        <f>-X102*('1. Inputs'!$D$16/365)*'1. Inputs'!$D$15</f>
        <v>0</v>
      </c>
      <c r="AF102" s="68">
        <f>'1. Inputs'!$D$18</f>
        <v>0</v>
      </c>
      <c r="AG102" s="110">
        <f t="shared" ca="1" si="9"/>
        <v>0</v>
      </c>
      <c r="AI102" s="70">
        <f t="shared" ca="1" si="6"/>
        <v>0</v>
      </c>
    </row>
    <row r="103" spans="1:35" x14ac:dyDescent="0.25">
      <c r="A103" s="65">
        <f t="shared" si="10"/>
        <v>43470</v>
      </c>
      <c r="B103" s="154">
        <f>'1. Inputs'!J107</f>
        <v>0</v>
      </c>
      <c r="C103" s="117">
        <f>'1. Inputs'!K107</f>
        <v>0</v>
      </c>
      <c r="D103" s="117">
        <f t="shared" si="7"/>
        <v>0</v>
      </c>
      <c r="E103" s="66">
        <f>'2. Exposure Periods'!C100</f>
        <v>11</v>
      </c>
      <c r="F103" s="66">
        <f>'2. Exposure Periods'!D100</f>
        <v>1</v>
      </c>
      <c r="G103" s="66">
        <f>'2. Exposure Periods'!$E100</f>
        <v>10</v>
      </c>
      <c r="H103" s="66">
        <f>'2. Exposure Periods'!$I100</f>
        <v>43</v>
      </c>
      <c r="I103" s="67">
        <f ca="1">SUM(OFFSET(C103,-E103-1-'2. Exposure Periods'!S100,0,E103))</f>
        <v>0</v>
      </c>
      <c r="J103" s="67">
        <f ca="1">SUM(OFFSET(D103,-1-'2. Exposure Periods'!S100,0,G103))</f>
        <v>0</v>
      </c>
      <c r="K103" s="67">
        <f ca="1">SUM(OFFSET(D103,-'2. Exposure Periods'!T100,0,H103))</f>
        <v>0</v>
      </c>
      <c r="L103" s="68">
        <f ca="1">$I103*'1. Inputs'!$D$44</f>
        <v>0</v>
      </c>
      <c r="M103" s="68">
        <f>$B103*'1. Inputs'!$D$40</f>
        <v>0</v>
      </c>
      <c r="N103" s="68">
        <f ca="1">$J103*'1. Inputs'!$D$44</f>
        <v>0</v>
      </c>
      <c r="O103" s="109">
        <f ca="1">('1. Inputs'!$D$49*$H103)*($K103/('1. Inputs'!$D$53*H103))</f>
        <v>0</v>
      </c>
      <c r="P103" s="68">
        <f>'1. Inputs'!$D$17</f>
        <v>0</v>
      </c>
      <c r="Q103" s="69">
        <f t="shared" ca="1" si="8"/>
        <v>0</v>
      </c>
      <c r="R103" s="54"/>
      <c r="S103" s="156">
        <f>'1. Inputs'!M107</f>
        <v>0</v>
      </c>
      <c r="T103" s="163">
        <f>'1. Inputs'!N107</f>
        <v>0</v>
      </c>
      <c r="U103" s="66">
        <f>'2. Exposure Periods'!K100</f>
        <v>11</v>
      </c>
      <c r="V103" s="66">
        <f>'2. Exposure Periods'!L100</f>
        <v>2</v>
      </c>
      <c r="W103" s="66">
        <f>'2. Exposure Periods'!M100</f>
        <v>10</v>
      </c>
      <c r="X103" s="66">
        <f>'2. Exposure Periods'!$I100</f>
        <v>43</v>
      </c>
      <c r="Y103" s="67">
        <f ca="1">SUM(OFFSET(T103,-U103-1-'2. Exposure Periods'!S100,0,U103))</f>
        <v>0</v>
      </c>
      <c r="Z103" s="67">
        <f ca="1">SUM(OFFSET(T103,-1-'2. Exposure Periods'!S100,0,W103))</f>
        <v>0</v>
      </c>
      <c r="AA103" s="67">
        <f ca="1">SUM(OFFSET(T103,-'2. Exposure Periods'!T100,0,X103))</f>
        <v>0</v>
      </c>
      <c r="AB103" s="109">
        <f ca="1">Y103*'1. Inputs'!$D$40</f>
        <v>0</v>
      </c>
      <c r="AC103" s="109">
        <f>SUM(S102:S103)*'1. Inputs'!$D$40</f>
        <v>0</v>
      </c>
      <c r="AD103" s="109">
        <f ca="1">Z103*'1. Inputs'!$D$40</f>
        <v>0</v>
      </c>
      <c r="AE103" s="68">
        <f>-X103*('1. Inputs'!$D$16/365)*'1. Inputs'!$D$15</f>
        <v>0</v>
      </c>
      <c r="AF103" s="68">
        <f>'1. Inputs'!$D$18</f>
        <v>0</v>
      </c>
      <c r="AG103" s="110">
        <f t="shared" ca="1" si="9"/>
        <v>0</v>
      </c>
      <c r="AI103" s="70">
        <f t="shared" ref="AI103:AI125" ca="1" si="11">AG103+Q103</f>
        <v>0</v>
      </c>
    </row>
    <row r="104" spans="1:35" x14ac:dyDescent="0.25">
      <c r="A104" s="65">
        <f t="shared" si="10"/>
        <v>43471</v>
      </c>
      <c r="B104" s="154">
        <f>'1. Inputs'!J108</f>
        <v>0</v>
      </c>
      <c r="C104" s="117">
        <f>'1. Inputs'!K108</f>
        <v>0</v>
      </c>
      <c r="D104" s="117">
        <f t="shared" si="7"/>
        <v>0</v>
      </c>
      <c r="E104" s="66">
        <f>'2. Exposure Periods'!C101</f>
        <v>11</v>
      </c>
      <c r="F104" s="66">
        <f>'2. Exposure Periods'!D101</f>
        <v>1</v>
      </c>
      <c r="G104" s="66">
        <f>'2. Exposure Periods'!$E101</f>
        <v>11</v>
      </c>
      <c r="H104" s="66">
        <f>'2. Exposure Periods'!$I101</f>
        <v>44</v>
      </c>
      <c r="I104" s="67">
        <f ca="1">SUM(OFFSET(C104,-E104-1-'2. Exposure Periods'!S101,0,E104))</f>
        <v>0</v>
      </c>
      <c r="J104" s="67">
        <f ca="1">SUM(OFFSET(D104,-1-'2. Exposure Periods'!S101,0,G104))</f>
        <v>0</v>
      </c>
      <c r="K104" s="67">
        <f ca="1">SUM(OFFSET(D104,-'2. Exposure Periods'!T101,0,H104))</f>
        <v>0</v>
      </c>
      <c r="L104" s="68">
        <f ca="1">$I104*'1. Inputs'!$D$44</f>
        <v>0</v>
      </c>
      <c r="M104" s="68">
        <f>$B104*'1. Inputs'!$D$40</f>
        <v>0</v>
      </c>
      <c r="N104" s="68">
        <f ca="1">$J104*'1. Inputs'!$D$44</f>
        <v>0</v>
      </c>
      <c r="O104" s="109">
        <f ca="1">('1. Inputs'!$D$49*$H104)*($K104/('1. Inputs'!$D$53*H104))</f>
        <v>0</v>
      </c>
      <c r="P104" s="68">
        <f>'1. Inputs'!$D$17</f>
        <v>0</v>
      </c>
      <c r="Q104" s="69">
        <f t="shared" ca="1" si="8"/>
        <v>0</v>
      </c>
      <c r="R104" s="54"/>
      <c r="S104" s="156">
        <f>'1. Inputs'!M108</f>
        <v>0</v>
      </c>
      <c r="T104" s="163">
        <f>'1. Inputs'!N108</f>
        <v>0</v>
      </c>
      <c r="U104" s="66">
        <f>'2. Exposure Periods'!K101</f>
        <v>11</v>
      </c>
      <c r="V104" s="66">
        <f>'2. Exposure Periods'!L101</f>
        <v>2</v>
      </c>
      <c r="W104" s="66">
        <f>'2. Exposure Periods'!M101</f>
        <v>11</v>
      </c>
      <c r="X104" s="66">
        <f>'2. Exposure Periods'!$I101</f>
        <v>44</v>
      </c>
      <c r="Y104" s="67">
        <f ca="1">SUM(OFFSET(T104,-U104-1-'2. Exposure Periods'!S101,0,U104))</f>
        <v>0</v>
      </c>
      <c r="Z104" s="67">
        <f ca="1">SUM(OFFSET(T104,-1-'2. Exposure Periods'!S101,0,W104))</f>
        <v>0</v>
      </c>
      <c r="AA104" s="67">
        <f ca="1">SUM(OFFSET(T104,-'2. Exposure Periods'!T101,0,X104))</f>
        <v>0</v>
      </c>
      <c r="AB104" s="109">
        <f ca="1">Y104*'1. Inputs'!$D$40</f>
        <v>0</v>
      </c>
      <c r="AC104" s="109">
        <f>SUM(S103:S104)*'1. Inputs'!$D$40</f>
        <v>0</v>
      </c>
      <c r="AD104" s="109">
        <f ca="1">Z104*'1. Inputs'!$D$40</f>
        <v>0</v>
      </c>
      <c r="AE104" s="68">
        <f>-X104*('1. Inputs'!$D$16/365)*'1. Inputs'!$D$15</f>
        <v>0</v>
      </c>
      <c r="AF104" s="68">
        <f>'1. Inputs'!$D$18</f>
        <v>0</v>
      </c>
      <c r="AG104" s="110">
        <f t="shared" ca="1" si="9"/>
        <v>0</v>
      </c>
      <c r="AI104" s="70">
        <f t="shared" ca="1" si="11"/>
        <v>0</v>
      </c>
    </row>
    <row r="105" spans="1:35" x14ac:dyDescent="0.25">
      <c r="A105" s="65">
        <f t="shared" si="10"/>
        <v>43472</v>
      </c>
      <c r="B105" s="154">
        <f>'1. Inputs'!J109</f>
        <v>0</v>
      </c>
      <c r="C105" s="117">
        <f>'1. Inputs'!K109</f>
        <v>0</v>
      </c>
      <c r="D105" s="117">
        <f t="shared" si="7"/>
        <v>0</v>
      </c>
      <c r="E105" s="66">
        <f>'2. Exposure Periods'!C102</f>
        <v>14</v>
      </c>
      <c r="F105" s="66">
        <f>'2. Exposure Periods'!D102</f>
        <v>1</v>
      </c>
      <c r="G105" s="66">
        <f>'2. Exposure Periods'!$E102</f>
        <v>9</v>
      </c>
      <c r="H105" s="66">
        <f>'2. Exposure Periods'!$I102</f>
        <v>45</v>
      </c>
      <c r="I105" s="67">
        <f ca="1">SUM(OFFSET(C105,-E105-1-'2. Exposure Periods'!S102,0,E105))</f>
        <v>0</v>
      </c>
      <c r="J105" s="67">
        <f ca="1">SUM(OFFSET(D105,-1-'2. Exposure Periods'!S102,0,G105))</f>
        <v>0</v>
      </c>
      <c r="K105" s="67">
        <f ca="1">SUM(OFFSET(D105,-'2. Exposure Periods'!T102,0,H105))</f>
        <v>0</v>
      </c>
      <c r="L105" s="68">
        <f ca="1">$I105*'1. Inputs'!$D$44</f>
        <v>0</v>
      </c>
      <c r="M105" s="68">
        <f>$B105*'1. Inputs'!$D$40</f>
        <v>0</v>
      </c>
      <c r="N105" s="68">
        <f ca="1">$J105*'1. Inputs'!$D$44</f>
        <v>0</v>
      </c>
      <c r="O105" s="109">
        <f ca="1">('1. Inputs'!$D$49*$H105)*($K105/('1. Inputs'!$D$53*H105))</f>
        <v>0</v>
      </c>
      <c r="P105" s="68">
        <f>'1. Inputs'!$D$17</f>
        <v>0</v>
      </c>
      <c r="Q105" s="69">
        <f t="shared" ca="1" si="8"/>
        <v>0</v>
      </c>
      <c r="R105" s="54"/>
      <c r="S105" s="156">
        <f>'1. Inputs'!M109</f>
        <v>0</v>
      </c>
      <c r="T105" s="163">
        <f>'1. Inputs'!N109</f>
        <v>0</v>
      </c>
      <c r="U105" s="66">
        <f>'2. Exposure Periods'!K102</f>
        <v>14</v>
      </c>
      <c r="V105" s="66">
        <f>'2. Exposure Periods'!L102</f>
        <v>2</v>
      </c>
      <c r="W105" s="66">
        <f>'2. Exposure Periods'!M102</f>
        <v>9</v>
      </c>
      <c r="X105" s="66">
        <f>'2. Exposure Periods'!$I102</f>
        <v>45</v>
      </c>
      <c r="Y105" s="67">
        <f ca="1">SUM(OFFSET(T105,-U105-1-'2. Exposure Periods'!S102,0,U105))</f>
        <v>0</v>
      </c>
      <c r="Z105" s="67">
        <f ca="1">SUM(OFFSET(T105,-1-'2. Exposure Periods'!S102,0,W105))</f>
        <v>0</v>
      </c>
      <c r="AA105" s="67">
        <f ca="1">SUM(OFFSET(T105,-'2. Exposure Periods'!T102,0,X105))</f>
        <v>0</v>
      </c>
      <c r="AB105" s="109">
        <f ca="1">Y105*'1. Inputs'!$D$40</f>
        <v>0</v>
      </c>
      <c r="AC105" s="109">
        <f>SUM(S104:S105)*'1. Inputs'!$D$40</f>
        <v>0</v>
      </c>
      <c r="AD105" s="109">
        <f ca="1">Z105*'1. Inputs'!$D$40</f>
        <v>0</v>
      </c>
      <c r="AE105" s="68">
        <f>-X105*('1. Inputs'!$D$16/365)*'1. Inputs'!$D$15</f>
        <v>0</v>
      </c>
      <c r="AF105" s="68">
        <f>'1. Inputs'!$D$18</f>
        <v>0</v>
      </c>
      <c r="AG105" s="110">
        <f t="shared" ca="1" si="9"/>
        <v>0</v>
      </c>
      <c r="AI105" s="70">
        <f t="shared" ca="1" si="11"/>
        <v>0</v>
      </c>
    </row>
    <row r="106" spans="1:35" x14ac:dyDescent="0.25">
      <c r="A106" s="65">
        <f t="shared" si="10"/>
        <v>43473</v>
      </c>
      <c r="B106" s="154">
        <f>'1. Inputs'!J110</f>
        <v>0</v>
      </c>
      <c r="C106" s="117">
        <f>'1. Inputs'!K110</f>
        <v>0</v>
      </c>
      <c r="D106" s="117">
        <f t="shared" si="7"/>
        <v>0</v>
      </c>
      <c r="E106" s="66">
        <f>'2. Exposure Periods'!C103</f>
        <v>15</v>
      </c>
      <c r="F106" s="66">
        <f>'2. Exposure Periods'!D103</f>
        <v>1</v>
      </c>
      <c r="G106" s="66">
        <f>'2. Exposure Periods'!$E103</f>
        <v>9</v>
      </c>
      <c r="H106" s="66">
        <f>'2. Exposure Periods'!$I103</f>
        <v>46</v>
      </c>
      <c r="I106" s="67">
        <f ca="1">SUM(OFFSET(C106,-E106-1-'2. Exposure Periods'!S103,0,E106))</f>
        <v>0</v>
      </c>
      <c r="J106" s="67">
        <f ca="1">SUM(OFFSET(D106,-1-'2. Exposure Periods'!S103,0,G106))</f>
        <v>0</v>
      </c>
      <c r="K106" s="67">
        <f ca="1">SUM(OFFSET(D106,-'2. Exposure Periods'!T103,0,H106))</f>
        <v>0</v>
      </c>
      <c r="L106" s="68">
        <f ca="1">$I106*'1. Inputs'!$D$44</f>
        <v>0</v>
      </c>
      <c r="M106" s="68">
        <f>$B106*'1. Inputs'!$D$40</f>
        <v>0</v>
      </c>
      <c r="N106" s="68">
        <f ca="1">$J106*'1. Inputs'!$D$44</f>
        <v>0</v>
      </c>
      <c r="O106" s="109">
        <f ca="1">('1. Inputs'!$D$49*$H106)*($K106/('1. Inputs'!$D$53*H106))</f>
        <v>0</v>
      </c>
      <c r="P106" s="68">
        <f>'1. Inputs'!$D$17</f>
        <v>0</v>
      </c>
      <c r="Q106" s="69">
        <f t="shared" ca="1" si="8"/>
        <v>0</v>
      </c>
      <c r="R106" s="54"/>
      <c r="S106" s="156">
        <f>'1. Inputs'!M110</f>
        <v>0</v>
      </c>
      <c r="T106" s="163">
        <f>'1. Inputs'!N110</f>
        <v>0</v>
      </c>
      <c r="U106" s="66">
        <f>'2. Exposure Periods'!K103</f>
        <v>15</v>
      </c>
      <c r="V106" s="66">
        <f>'2. Exposure Periods'!L103</f>
        <v>2</v>
      </c>
      <c r="W106" s="66">
        <f>'2. Exposure Periods'!M103</f>
        <v>9</v>
      </c>
      <c r="X106" s="66">
        <f>'2. Exposure Periods'!$I103</f>
        <v>46</v>
      </c>
      <c r="Y106" s="67">
        <f ca="1">SUM(OFFSET(T106,-U106-1-'2. Exposure Periods'!S103,0,U106))</f>
        <v>0</v>
      </c>
      <c r="Z106" s="67">
        <f ca="1">SUM(OFFSET(T106,-1-'2. Exposure Periods'!S103,0,W106))</f>
        <v>0</v>
      </c>
      <c r="AA106" s="67">
        <f ca="1">SUM(OFFSET(T106,-'2. Exposure Periods'!T103,0,X106))</f>
        <v>0</v>
      </c>
      <c r="AB106" s="109">
        <f ca="1">Y106*'1. Inputs'!$D$40</f>
        <v>0</v>
      </c>
      <c r="AC106" s="109">
        <f>SUM(S105:S106)*'1. Inputs'!$D$40</f>
        <v>0</v>
      </c>
      <c r="AD106" s="109">
        <f ca="1">Z106*'1. Inputs'!$D$40</f>
        <v>0</v>
      </c>
      <c r="AE106" s="68">
        <f>-X106*('1. Inputs'!$D$16/365)*'1. Inputs'!$D$15</f>
        <v>0</v>
      </c>
      <c r="AF106" s="68">
        <f>'1. Inputs'!$D$18</f>
        <v>0</v>
      </c>
      <c r="AG106" s="110">
        <f t="shared" ca="1" si="9"/>
        <v>0</v>
      </c>
      <c r="AI106" s="70">
        <f t="shared" ca="1" si="11"/>
        <v>0</v>
      </c>
    </row>
    <row r="107" spans="1:35" x14ac:dyDescent="0.25">
      <c r="A107" s="65">
        <f t="shared" si="10"/>
        <v>43474</v>
      </c>
      <c r="B107" s="154">
        <f>'1. Inputs'!J111</f>
        <v>0</v>
      </c>
      <c r="C107" s="117">
        <f>'1. Inputs'!K111</f>
        <v>0</v>
      </c>
      <c r="D107" s="117">
        <f t="shared" si="7"/>
        <v>0</v>
      </c>
      <c r="E107" s="66">
        <f>'2. Exposure Periods'!C104</f>
        <v>9</v>
      </c>
      <c r="F107" s="66">
        <f>'2. Exposure Periods'!D104</f>
        <v>1</v>
      </c>
      <c r="G107" s="66">
        <f>'2. Exposure Periods'!$E104</f>
        <v>9</v>
      </c>
      <c r="H107" s="66">
        <f>'2. Exposure Periods'!$I104</f>
        <v>47</v>
      </c>
      <c r="I107" s="67">
        <f ca="1">SUM(OFFSET(C107,-E107-1-'2. Exposure Periods'!S104,0,E107))</f>
        <v>0</v>
      </c>
      <c r="J107" s="67">
        <f ca="1">SUM(OFFSET(D107,-1-'2. Exposure Periods'!S104,0,G107))</f>
        <v>0</v>
      </c>
      <c r="K107" s="67">
        <f ca="1">SUM(OFFSET(D107,-'2. Exposure Periods'!T104,0,H107))</f>
        <v>0</v>
      </c>
      <c r="L107" s="68">
        <f ca="1">$I107*'1. Inputs'!$D$44</f>
        <v>0</v>
      </c>
      <c r="M107" s="68">
        <f>$B107*'1. Inputs'!$D$40</f>
        <v>0</v>
      </c>
      <c r="N107" s="68">
        <f ca="1">$J107*'1. Inputs'!$D$44</f>
        <v>0</v>
      </c>
      <c r="O107" s="109">
        <f ca="1">('1. Inputs'!$D$49*$H107)*($K107/('1. Inputs'!$D$53*H107))</f>
        <v>0</v>
      </c>
      <c r="P107" s="68">
        <f>'1. Inputs'!$D$17</f>
        <v>0</v>
      </c>
      <c r="Q107" s="69">
        <f t="shared" ca="1" si="8"/>
        <v>0</v>
      </c>
      <c r="R107" s="54"/>
      <c r="S107" s="156">
        <f>'1. Inputs'!M111</f>
        <v>0</v>
      </c>
      <c r="T107" s="163">
        <f>'1. Inputs'!N111</f>
        <v>0</v>
      </c>
      <c r="U107" s="66">
        <f>'2. Exposure Periods'!K104</f>
        <v>9</v>
      </c>
      <c r="V107" s="66">
        <f>'2. Exposure Periods'!L104</f>
        <v>2</v>
      </c>
      <c r="W107" s="66">
        <f>'2. Exposure Periods'!M104</f>
        <v>9</v>
      </c>
      <c r="X107" s="66">
        <f>'2. Exposure Periods'!$I104</f>
        <v>47</v>
      </c>
      <c r="Y107" s="67">
        <f ca="1">SUM(OFFSET(T107,-U107-1-'2. Exposure Periods'!S104,0,U107))</f>
        <v>0</v>
      </c>
      <c r="Z107" s="67">
        <f ca="1">SUM(OFFSET(T107,-1-'2. Exposure Periods'!S104,0,W107))</f>
        <v>0</v>
      </c>
      <c r="AA107" s="67">
        <f ca="1">SUM(OFFSET(T107,-'2. Exposure Periods'!T104,0,X107))</f>
        <v>0</v>
      </c>
      <c r="AB107" s="109">
        <f ca="1">Y107*'1. Inputs'!$D$40</f>
        <v>0</v>
      </c>
      <c r="AC107" s="109">
        <f>SUM(S106:S107)*'1. Inputs'!$D$40</f>
        <v>0</v>
      </c>
      <c r="AD107" s="109">
        <f ca="1">Z107*'1. Inputs'!$D$40</f>
        <v>0</v>
      </c>
      <c r="AE107" s="68">
        <f>-X107*('1. Inputs'!$D$16/365)*'1. Inputs'!$D$15</f>
        <v>0</v>
      </c>
      <c r="AF107" s="68">
        <f>'1. Inputs'!$D$18</f>
        <v>0</v>
      </c>
      <c r="AG107" s="110">
        <f t="shared" ca="1" si="9"/>
        <v>0</v>
      </c>
      <c r="AI107" s="70">
        <f t="shared" ca="1" si="11"/>
        <v>0</v>
      </c>
    </row>
    <row r="108" spans="1:35" x14ac:dyDescent="0.25">
      <c r="A108" s="65">
        <f t="shared" si="10"/>
        <v>43475</v>
      </c>
      <c r="B108" s="154">
        <f>'1. Inputs'!J112</f>
        <v>0</v>
      </c>
      <c r="C108" s="117">
        <f>'1. Inputs'!K112</f>
        <v>0</v>
      </c>
      <c r="D108" s="117">
        <f t="shared" si="7"/>
        <v>0</v>
      </c>
      <c r="E108" s="66">
        <f>'2. Exposure Periods'!C105</f>
        <v>10</v>
      </c>
      <c r="F108" s="66">
        <f>'2. Exposure Periods'!D105</f>
        <v>1</v>
      </c>
      <c r="G108" s="66">
        <f>'2. Exposure Periods'!$E105</f>
        <v>9</v>
      </c>
      <c r="H108" s="66">
        <f>'2. Exposure Periods'!$I105</f>
        <v>48</v>
      </c>
      <c r="I108" s="67">
        <f ca="1">SUM(OFFSET(C108,-E108-1-'2. Exposure Periods'!S105,0,E108))</f>
        <v>0</v>
      </c>
      <c r="J108" s="67">
        <f ca="1">SUM(OFFSET(D108,-1-'2. Exposure Periods'!S105,0,G108))</f>
        <v>0</v>
      </c>
      <c r="K108" s="67">
        <f ca="1">SUM(OFFSET(D108,-'2. Exposure Periods'!T105,0,H108))</f>
        <v>0</v>
      </c>
      <c r="L108" s="68">
        <f ca="1">$I108*'1. Inputs'!$D$44</f>
        <v>0</v>
      </c>
      <c r="M108" s="68">
        <f>$B108*'1. Inputs'!$D$40</f>
        <v>0</v>
      </c>
      <c r="N108" s="68">
        <f ca="1">$J108*'1. Inputs'!$D$44</f>
        <v>0</v>
      </c>
      <c r="O108" s="109">
        <f ca="1">('1. Inputs'!$D$49*$H108)*($K108/('1. Inputs'!$D$53*H108))</f>
        <v>0</v>
      </c>
      <c r="P108" s="68">
        <f>'1. Inputs'!$D$17</f>
        <v>0</v>
      </c>
      <c r="Q108" s="69">
        <f t="shared" ca="1" si="8"/>
        <v>0</v>
      </c>
      <c r="R108" s="54"/>
      <c r="S108" s="156">
        <f>'1. Inputs'!M112</f>
        <v>0</v>
      </c>
      <c r="T108" s="163">
        <f>'1. Inputs'!N112</f>
        <v>0</v>
      </c>
      <c r="U108" s="66">
        <f>'2. Exposure Periods'!K105</f>
        <v>10</v>
      </c>
      <c r="V108" s="66">
        <f>'2. Exposure Periods'!L105</f>
        <v>2</v>
      </c>
      <c r="W108" s="66">
        <f>'2. Exposure Periods'!M105</f>
        <v>9</v>
      </c>
      <c r="X108" s="66">
        <f>'2. Exposure Periods'!$I105</f>
        <v>48</v>
      </c>
      <c r="Y108" s="67">
        <f ca="1">SUM(OFFSET(T108,-U108-1-'2. Exposure Periods'!S105,0,U108))</f>
        <v>0</v>
      </c>
      <c r="Z108" s="67">
        <f ca="1">SUM(OFFSET(T108,-1-'2. Exposure Periods'!S105,0,W108))</f>
        <v>0</v>
      </c>
      <c r="AA108" s="67">
        <f ca="1">SUM(OFFSET(T108,-'2. Exposure Periods'!T105,0,X108))</f>
        <v>0</v>
      </c>
      <c r="AB108" s="109">
        <f ca="1">Y108*'1. Inputs'!$D$40</f>
        <v>0</v>
      </c>
      <c r="AC108" s="109">
        <f>SUM(S107:S108)*'1. Inputs'!$D$40</f>
        <v>0</v>
      </c>
      <c r="AD108" s="109">
        <f ca="1">Z108*'1. Inputs'!$D$40</f>
        <v>0</v>
      </c>
      <c r="AE108" s="68">
        <f>-X108*('1. Inputs'!$D$16/365)*'1. Inputs'!$D$15</f>
        <v>0</v>
      </c>
      <c r="AF108" s="68">
        <f>'1. Inputs'!$D$18</f>
        <v>0</v>
      </c>
      <c r="AG108" s="110">
        <f t="shared" ca="1" si="9"/>
        <v>0</v>
      </c>
      <c r="AI108" s="70">
        <f t="shared" ca="1" si="11"/>
        <v>0</v>
      </c>
    </row>
    <row r="109" spans="1:35" x14ac:dyDescent="0.25">
      <c r="A109" s="65">
        <f t="shared" si="10"/>
        <v>43476</v>
      </c>
      <c r="B109" s="154">
        <f>'1. Inputs'!J113</f>
        <v>0</v>
      </c>
      <c r="C109" s="117">
        <f>'1. Inputs'!K113</f>
        <v>0</v>
      </c>
      <c r="D109" s="117">
        <f t="shared" si="7"/>
        <v>0</v>
      </c>
      <c r="E109" s="66">
        <f>'2. Exposure Periods'!C106</f>
        <v>11</v>
      </c>
      <c r="F109" s="66">
        <f>'2. Exposure Periods'!D106</f>
        <v>1</v>
      </c>
      <c r="G109" s="66">
        <f>'2. Exposure Periods'!$E106</f>
        <v>9</v>
      </c>
      <c r="H109" s="66">
        <f>'2. Exposure Periods'!$I106</f>
        <v>49</v>
      </c>
      <c r="I109" s="67">
        <f ca="1">SUM(OFFSET(C109,-E109-1-'2. Exposure Periods'!S106,0,E109))</f>
        <v>0</v>
      </c>
      <c r="J109" s="67">
        <f ca="1">SUM(OFFSET(D109,-1-'2. Exposure Periods'!S106,0,G109))</f>
        <v>0</v>
      </c>
      <c r="K109" s="67">
        <f ca="1">SUM(OFFSET(D109,-'2. Exposure Periods'!T106,0,H109))</f>
        <v>0</v>
      </c>
      <c r="L109" s="68">
        <f ca="1">$I109*'1. Inputs'!$D$44</f>
        <v>0</v>
      </c>
      <c r="M109" s="68">
        <f>$B109*'1. Inputs'!$D$40</f>
        <v>0</v>
      </c>
      <c r="N109" s="68">
        <f ca="1">$J109*'1. Inputs'!$D$44</f>
        <v>0</v>
      </c>
      <c r="O109" s="109">
        <f ca="1">('1. Inputs'!$D$49*$H109)*($K109/('1. Inputs'!$D$53*H109))</f>
        <v>0</v>
      </c>
      <c r="P109" s="68">
        <f>'1. Inputs'!$D$17</f>
        <v>0</v>
      </c>
      <c r="Q109" s="69">
        <f t="shared" ca="1" si="8"/>
        <v>0</v>
      </c>
      <c r="R109" s="54"/>
      <c r="S109" s="156">
        <f>'1. Inputs'!M113</f>
        <v>0</v>
      </c>
      <c r="T109" s="163">
        <f>'1. Inputs'!N113</f>
        <v>0</v>
      </c>
      <c r="U109" s="66">
        <f>'2. Exposure Periods'!K106</f>
        <v>11</v>
      </c>
      <c r="V109" s="66">
        <f>'2. Exposure Periods'!L106</f>
        <v>2</v>
      </c>
      <c r="W109" s="66">
        <f>'2. Exposure Periods'!M106</f>
        <v>9</v>
      </c>
      <c r="X109" s="66">
        <f>'2. Exposure Periods'!$I106</f>
        <v>49</v>
      </c>
      <c r="Y109" s="67">
        <f ca="1">SUM(OFFSET(T109,-U109-1-'2. Exposure Periods'!S106,0,U109))</f>
        <v>0</v>
      </c>
      <c r="Z109" s="67">
        <f ca="1">SUM(OFFSET(T109,-1-'2. Exposure Periods'!S106,0,W109))</f>
        <v>0</v>
      </c>
      <c r="AA109" s="67">
        <f ca="1">SUM(OFFSET(T109,-'2. Exposure Periods'!T106,0,X109))</f>
        <v>0</v>
      </c>
      <c r="AB109" s="109">
        <f ca="1">Y109*'1. Inputs'!$D$40</f>
        <v>0</v>
      </c>
      <c r="AC109" s="109">
        <f>SUM(S108:S109)*'1. Inputs'!$D$40</f>
        <v>0</v>
      </c>
      <c r="AD109" s="109">
        <f ca="1">Z109*'1. Inputs'!$D$40</f>
        <v>0</v>
      </c>
      <c r="AE109" s="68">
        <f>-X109*('1. Inputs'!$D$16/365)*'1. Inputs'!$D$15</f>
        <v>0</v>
      </c>
      <c r="AF109" s="68">
        <f>'1. Inputs'!$D$18</f>
        <v>0</v>
      </c>
      <c r="AG109" s="110">
        <f t="shared" ca="1" si="9"/>
        <v>0</v>
      </c>
      <c r="AI109" s="70">
        <f t="shared" ca="1" si="11"/>
        <v>0</v>
      </c>
    </row>
    <row r="110" spans="1:35" x14ac:dyDescent="0.25">
      <c r="A110" s="65">
        <f t="shared" si="10"/>
        <v>43477</v>
      </c>
      <c r="B110" s="154">
        <f>'1. Inputs'!J114</f>
        <v>0</v>
      </c>
      <c r="C110" s="117">
        <f>'1. Inputs'!K114</f>
        <v>0</v>
      </c>
      <c r="D110" s="117">
        <f t="shared" si="7"/>
        <v>0</v>
      </c>
      <c r="E110" s="66">
        <f>'2. Exposure Periods'!C107</f>
        <v>11</v>
      </c>
      <c r="F110" s="66">
        <f>'2. Exposure Periods'!D107</f>
        <v>1</v>
      </c>
      <c r="G110" s="66">
        <f>'2. Exposure Periods'!$E107</f>
        <v>10</v>
      </c>
      <c r="H110" s="66">
        <f>'2. Exposure Periods'!$I107</f>
        <v>50</v>
      </c>
      <c r="I110" s="67">
        <f ca="1">SUM(OFFSET(C110,-E110-1-'2. Exposure Periods'!S107,0,E110))</f>
        <v>0</v>
      </c>
      <c r="J110" s="67">
        <f ca="1">SUM(OFFSET(D110,-1-'2. Exposure Periods'!S107,0,G110))</f>
        <v>0</v>
      </c>
      <c r="K110" s="67">
        <f ca="1">SUM(OFFSET(D110,-'2. Exposure Periods'!T107,0,H110))</f>
        <v>0</v>
      </c>
      <c r="L110" s="68">
        <f ca="1">$I110*'1. Inputs'!$D$44</f>
        <v>0</v>
      </c>
      <c r="M110" s="68">
        <f>$B110*'1. Inputs'!$D$40</f>
        <v>0</v>
      </c>
      <c r="N110" s="68">
        <f ca="1">$J110*'1. Inputs'!$D$44</f>
        <v>0</v>
      </c>
      <c r="O110" s="109">
        <f ca="1">('1. Inputs'!$D$49*$H110)*($K110/('1. Inputs'!$D$53*H110))</f>
        <v>0</v>
      </c>
      <c r="P110" s="68">
        <f>'1. Inputs'!$D$17</f>
        <v>0</v>
      </c>
      <c r="Q110" s="69">
        <f t="shared" ca="1" si="8"/>
        <v>0</v>
      </c>
      <c r="R110" s="54"/>
      <c r="S110" s="156">
        <f>'1. Inputs'!M114</f>
        <v>0</v>
      </c>
      <c r="T110" s="163">
        <f>'1. Inputs'!N114</f>
        <v>0</v>
      </c>
      <c r="U110" s="66">
        <f>'2. Exposure Periods'!K107</f>
        <v>11</v>
      </c>
      <c r="V110" s="66">
        <f>'2. Exposure Periods'!L107</f>
        <v>2</v>
      </c>
      <c r="W110" s="66">
        <f>'2. Exposure Periods'!M107</f>
        <v>10</v>
      </c>
      <c r="X110" s="66">
        <f>'2. Exposure Periods'!$I107</f>
        <v>50</v>
      </c>
      <c r="Y110" s="67">
        <f ca="1">SUM(OFFSET(T110,-U110-1-'2. Exposure Periods'!S107,0,U110))</f>
        <v>0</v>
      </c>
      <c r="Z110" s="67">
        <f ca="1">SUM(OFFSET(T110,-1-'2. Exposure Periods'!S107,0,W110))</f>
        <v>0</v>
      </c>
      <c r="AA110" s="67">
        <f ca="1">SUM(OFFSET(T110,-'2. Exposure Periods'!T107,0,X110))</f>
        <v>0</v>
      </c>
      <c r="AB110" s="109">
        <f ca="1">Y110*'1. Inputs'!$D$40</f>
        <v>0</v>
      </c>
      <c r="AC110" s="109">
        <f>SUM(S109:S110)*'1. Inputs'!$D$40</f>
        <v>0</v>
      </c>
      <c r="AD110" s="109">
        <f ca="1">Z110*'1. Inputs'!$D$40</f>
        <v>0</v>
      </c>
      <c r="AE110" s="68">
        <f>-X110*('1. Inputs'!$D$16/365)*'1. Inputs'!$D$15</f>
        <v>0</v>
      </c>
      <c r="AF110" s="68">
        <f>'1. Inputs'!$D$18</f>
        <v>0</v>
      </c>
      <c r="AG110" s="110">
        <f t="shared" ca="1" si="9"/>
        <v>0</v>
      </c>
      <c r="AI110" s="70">
        <f t="shared" ca="1" si="11"/>
        <v>0</v>
      </c>
    </row>
    <row r="111" spans="1:35" x14ac:dyDescent="0.25">
      <c r="A111" s="65">
        <f t="shared" si="10"/>
        <v>43478</v>
      </c>
      <c r="B111" s="154">
        <f>'1. Inputs'!J115</f>
        <v>0</v>
      </c>
      <c r="C111" s="117">
        <f>'1. Inputs'!K115</f>
        <v>0</v>
      </c>
      <c r="D111" s="117">
        <f t="shared" si="7"/>
        <v>0</v>
      </c>
      <c r="E111" s="66">
        <f>'2. Exposure Periods'!C108</f>
        <v>11</v>
      </c>
      <c r="F111" s="66">
        <f>'2. Exposure Periods'!D108</f>
        <v>1</v>
      </c>
      <c r="G111" s="66">
        <f>'2. Exposure Periods'!$E108</f>
        <v>11</v>
      </c>
      <c r="H111" s="66">
        <f>'2. Exposure Periods'!$I108</f>
        <v>51</v>
      </c>
      <c r="I111" s="67">
        <f ca="1">SUM(OFFSET(C111,-E111-1-'2. Exposure Periods'!S108,0,E111))</f>
        <v>0</v>
      </c>
      <c r="J111" s="67">
        <f ca="1">SUM(OFFSET(D111,-1-'2. Exposure Periods'!S108,0,G111))</f>
        <v>0</v>
      </c>
      <c r="K111" s="67">
        <f ca="1">SUM(OFFSET(D111,-'2. Exposure Periods'!T108,0,H111))</f>
        <v>0</v>
      </c>
      <c r="L111" s="68">
        <f ca="1">$I111*'1. Inputs'!$D$44</f>
        <v>0</v>
      </c>
      <c r="M111" s="68">
        <f>$B111*'1. Inputs'!$D$40</f>
        <v>0</v>
      </c>
      <c r="N111" s="68">
        <f ca="1">$J111*'1. Inputs'!$D$44</f>
        <v>0</v>
      </c>
      <c r="O111" s="109">
        <f ca="1">('1. Inputs'!$D$49*$H111)*($K111/('1. Inputs'!$D$53*H111))</f>
        <v>0</v>
      </c>
      <c r="P111" s="68">
        <f>'1. Inputs'!$D$17</f>
        <v>0</v>
      </c>
      <c r="Q111" s="69">
        <f t="shared" ca="1" si="8"/>
        <v>0</v>
      </c>
      <c r="R111" s="54"/>
      <c r="S111" s="156">
        <f>'1. Inputs'!M115</f>
        <v>0</v>
      </c>
      <c r="T111" s="163">
        <f>'1. Inputs'!N115</f>
        <v>0</v>
      </c>
      <c r="U111" s="66">
        <f>'2. Exposure Periods'!K108</f>
        <v>11</v>
      </c>
      <c r="V111" s="66">
        <f>'2. Exposure Periods'!L108</f>
        <v>2</v>
      </c>
      <c r="W111" s="66">
        <f>'2. Exposure Periods'!M108</f>
        <v>11</v>
      </c>
      <c r="X111" s="66">
        <f>'2. Exposure Periods'!$I108</f>
        <v>51</v>
      </c>
      <c r="Y111" s="67">
        <f ca="1">SUM(OFFSET(T111,-U111-1-'2. Exposure Periods'!S108,0,U111))</f>
        <v>0</v>
      </c>
      <c r="Z111" s="67">
        <f ca="1">SUM(OFFSET(T111,-1-'2. Exposure Periods'!S108,0,W111))</f>
        <v>0</v>
      </c>
      <c r="AA111" s="67">
        <f ca="1">SUM(OFFSET(T111,-'2. Exposure Periods'!T108,0,X111))</f>
        <v>0</v>
      </c>
      <c r="AB111" s="109">
        <f ca="1">Y111*'1. Inputs'!$D$40</f>
        <v>0</v>
      </c>
      <c r="AC111" s="109">
        <f>SUM(S110:S111)*'1. Inputs'!$D$40</f>
        <v>0</v>
      </c>
      <c r="AD111" s="109">
        <f ca="1">Z111*'1. Inputs'!$D$40</f>
        <v>0</v>
      </c>
      <c r="AE111" s="68">
        <f>-X111*('1. Inputs'!$D$16/365)*'1. Inputs'!$D$15</f>
        <v>0</v>
      </c>
      <c r="AF111" s="68">
        <f>'1. Inputs'!$D$18</f>
        <v>0</v>
      </c>
      <c r="AG111" s="110">
        <f t="shared" ca="1" si="9"/>
        <v>0</v>
      </c>
      <c r="AI111" s="70">
        <f t="shared" ca="1" si="11"/>
        <v>0</v>
      </c>
    </row>
    <row r="112" spans="1:35" x14ac:dyDescent="0.25">
      <c r="A112" s="65">
        <f t="shared" si="10"/>
        <v>43479</v>
      </c>
      <c r="B112" s="154">
        <f>'1. Inputs'!J116</f>
        <v>0</v>
      </c>
      <c r="C112" s="117">
        <f>'1. Inputs'!K116</f>
        <v>0</v>
      </c>
      <c r="D112" s="117">
        <f t="shared" si="7"/>
        <v>0</v>
      </c>
      <c r="E112" s="66">
        <f>'2. Exposure Periods'!C109</f>
        <v>14</v>
      </c>
      <c r="F112" s="66">
        <f>'2. Exposure Periods'!D109</f>
        <v>1</v>
      </c>
      <c r="G112" s="66">
        <f>'2. Exposure Periods'!$E109</f>
        <v>9</v>
      </c>
      <c r="H112" s="66">
        <f>'2. Exposure Periods'!$I109</f>
        <v>52</v>
      </c>
      <c r="I112" s="67">
        <f ca="1">SUM(OFFSET(C112,-E112-1-'2. Exposure Periods'!S109,0,E112))</f>
        <v>0</v>
      </c>
      <c r="J112" s="67">
        <f ca="1">SUM(OFFSET(D112,-1-'2. Exposure Periods'!S109,0,G112))</f>
        <v>0</v>
      </c>
      <c r="K112" s="67">
        <f ca="1">SUM(OFFSET(D112,-'2. Exposure Periods'!T109,0,H112))</f>
        <v>0</v>
      </c>
      <c r="L112" s="68">
        <f ca="1">$I112*'1. Inputs'!$D$44</f>
        <v>0</v>
      </c>
      <c r="M112" s="68">
        <f>$B112*'1. Inputs'!$D$40</f>
        <v>0</v>
      </c>
      <c r="N112" s="68">
        <f ca="1">$J112*'1. Inputs'!$D$44</f>
        <v>0</v>
      </c>
      <c r="O112" s="109">
        <f ca="1">('1. Inputs'!$D$49*$H112)*($K112/('1. Inputs'!$D$53*H112))</f>
        <v>0</v>
      </c>
      <c r="P112" s="68">
        <f>'1. Inputs'!$D$17</f>
        <v>0</v>
      </c>
      <c r="Q112" s="69">
        <f t="shared" ca="1" si="8"/>
        <v>0</v>
      </c>
      <c r="R112" s="54"/>
      <c r="S112" s="156">
        <f>'1. Inputs'!M116</f>
        <v>0</v>
      </c>
      <c r="T112" s="163">
        <f>'1. Inputs'!N116</f>
        <v>0</v>
      </c>
      <c r="U112" s="66">
        <f>'2. Exposure Periods'!K109</f>
        <v>14</v>
      </c>
      <c r="V112" s="66">
        <f>'2. Exposure Periods'!L109</f>
        <v>2</v>
      </c>
      <c r="W112" s="66">
        <f>'2. Exposure Periods'!M109</f>
        <v>9</v>
      </c>
      <c r="X112" s="66">
        <f>'2. Exposure Periods'!$I109</f>
        <v>52</v>
      </c>
      <c r="Y112" s="67">
        <f ca="1">SUM(OFFSET(T112,-U112-1-'2. Exposure Periods'!S109,0,U112))</f>
        <v>0</v>
      </c>
      <c r="Z112" s="67">
        <f ca="1">SUM(OFFSET(T112,-1-'2. Exposure Periods'!S109,0,W112))</f>
        <v>0</v>
      </c>
      <c r="AA112" s="67">
        <f ca="1">SUM(OFFSET(T112,-'2. Exposure Periods'!T109,0,X112))</f>
        <v>0</v>
      </c>
      <c r="AB112" s="109">
        <f ca="1">Y112*'1. Inputs'!$D$40</f>
        <v>0</v>
      </c>
      <c r="AC112" s="109">
        <f>SUM(S111:S112)*'1. Inputs'!$D$40</f>
        <v>0</v>
      </c>
      <c r="AD112" s="109">
        <f ca="1">Z112*'1. Inputs'!$D$40</f>
        <v>0</v>
      </c>
      <c r="AE112" s="68">
        <f>-X112*('1. Inputs'!$D$16/365)*'1. Inputs'!$D$15</f>
        <v>0</v>
      </c>
      <c r="AF112" s="68">
        <f>'1. Inputs'!$D$18</f>
        <v>0</v>
      </c>
      <c r="AG112" s="110">
        <f t="shared" ca="1" si="9"/>
        <v>0</v>
      </c>
      <c r="AI112" s="70">
        <f t="shared" ca="1" si="11"/>
        <v>0</v>
      </c>
    </row>
    <row r="113" spans="1:35" x14ac:dyDescent="0.25">
      <c r="A113" s="65">
        <f t="shared" si="10"/>
        <v>43480</v>
      </c>
      <c r="B113" s="154">
        <f>'1. Inputs'!J117</f>
        <v>0</v>
      </c>
      <c r="C113" s="117">
        <f>'1. Inputs'!K117</f>
        <v>0</v>
      </c>
      <c r="D113" s="117">
        <f t="shared" si="7"/>
        <v>0</v>
      </c>
      <c r="E113" s="66">
        <f>'2. Exposure Periods'!C110</f>
        <v>15</v>
      </c>
      <c r="F113" s="66">
        <f>'2. Exposure Periods'!D110</f>
        <v>1</v>
      </c>
      <c r="G113" s="66">
        <f>'2. Exposure Periods'!$E110</f>
        <v>9</v>
      </c>
      <c r="H113" s="66">
        <f>'2. Exposure Periods'!$I110</f>
        <v>53</v>
      </c>
      <c r="I113" s="67">
        <f ca="1">SUM(OFFSET(C113,-E113-1-'2. Exposure Periods'!S110,0,E113))</f>
        <v>0</v>
      </c>
      <c r="J113" s="67">
        <f ca="1">SUM(OFFSET(D113,-1-'2. Exposure Periods'!S110,0,G113))</f>
        <v>0</v>
      </c>
      <c r="K113" s="67">
        <f ca="1">SUM(OFFSET(D113,-'2. Exposure Periods'!T110,0,H113))</f>
        <v>0</v>
      </c>
      <c r="L113" s="68">
        <f ca="1">$I113*'1. Inputs'!$D$44</f>
        <v>0</v>
      </c>
      <c r="M113" s="68">
        <f>$B113*'1. Inputs'!$D$40</f>
        <v>0</v>
      </c>
      <c r="N113" s="68">
        <f ca="1">$J113*'1. Inputs'!$D$44</f>
        <v>0</v>
      </c>
      <c r="O113" s="109">
        <f ca="1">('1. Inputs'!$D$49*$H113)*($K113/('1. Inputs'!$D$53*H113))</f>
        <v>0</v>
      </c>
      <c r="P113" s="68">
        <f>'1. Inputs'!$D$17</f>
        <v>0</v>
      </c>
      <c r="Q113" s="69">
        <f t="shared" ca="1" si="8"/>
        <v>0</v>
      </c>
      <c r="R113" s="54"/>
      <c r="S113" s="156">
        <f>'1. Inputs'!M117</f>
        <v>0</v>
      </c>
      <c r="T113" s="163">
        <f>'1. Inputs'!N117</f>
        <v>0</v>
      </c>
      <c r="U113" s="66">
        <f>'2. Exposure Periods'!K110</f>
        <v>15</v>
      </c>
      <c r="V113" s="66">
        <f>'2. Exposure Periods'!L110</f>
        <v>2</v>
      </c>
      <c r="W113" s="66">
        <f>'2. Exposure Periods'!M110</f>
        <v>9</v>
      </c>
      <c r="X113" s="66">
        <f>'2. Exposure Periods'!$I110</f>
        <v>53</v>
      </c>
      <c r="Y113" s="67">
        <f ca="1">SUM(OFFSET(T113,-U113-1-'2. Exposure Periods'!S110,0,U113))</f>
        <v>0</v>
      </c>
      <c r="Z113" s="67">
        <f ca="1">SUM(OFFSET(T113,-1-'2. Exposure Periods'!S110,0,W113))</f>
        <v>0</v>
      </c>
      <c r="AA113" s="67">
        <f ca="1">SUM(OFFSET(T113,-'2. Exposure Periods'!T110,0,X113))</f>
        <v>0</v>
      </c>
      <c r="AB113" s="109">
        <f ca="1">Y113*'1. Inputs'!$D$40</f>
        <v>0</v>
      </c>
      <c r="AC113" s="109">
        <f>SUM(S112:S113)*'1. Inputs'!$D$40</f>
        <v>0</v>
      </c>
      <c r="AD113" s="109">
        <f ca="1">Z113*'1. Inputs'!$D$40</f>
        <v>0</v>
      </c>
      <c r="AE113" s="68">
        <f>-X113*('1. Inputs'!$D$16/365)*'1. Inputs'!$D$15</f>
        <v>0</v>
      </c>
      <c r="AF113" s="68">
        <f>'1. Inputs'!$D$18</f>
        <v>0</v>
      </c>
      <c r="AG113" s="110">
        <f t="shared" ca="1" si="9"/>
        <v>0</v>
      </c>
      <c r="AI113" s="70">
        <f t="shared" ca="1" si="11"/>
        <v>0</v>
      </c>
    </row>
    <row r="114" spans="1:35" x14ac:dyDescent="0.25">
      <c r="A114" s="65">
        <f t="shared" si="10"/>
        <v>43481</v>
      </c>
      <c r="B114" s="154">
        <f>'1. Inputs'!J118</f>
        <v>0</v>
      </c>
      <c r="C114" s="117">
        <f>'1. Inputs'!K118</f>
        <v>0</v>
      </c>
      <c r="D114" s="117">
        <f t="shared" si="7"/>
        <v>0</v>
      </c>
      <c r="E114" s="66">
        <f>'2. Exposure Periods'!C111</f>
        <v>9</v>
      </c>
      <c r="F114" s="66">
        <f>'2. Exposure Periods'!D111</f>
        <v>1</v>
      </c>
      <c r="G114" s="66">
        <f>'2. Exposure Periods'!$E111</f>
        <v>9</v>
      </c>
      <c r="H114" s="66">
        <f>'2. Exposure Periods'!$I111</f>
        <v>23</v>
      </c>
      <c r="I114" s="67">
        <f ca="1">SUM(OFFSET(C114,-E114-1-'2. Exposure Periods'!S111,0,E114))</f>
        <v>0</v>
      </c>
      <c r="J114" s="67">
        <f ca="1">SUM(OFFSET(D114,-1-'2. Exposure Periods'!S111,0,G114))</f>
        <v>0</v>
      </c>
      <c r="K114" s="67">
        <f ca="1">SUM(OFFSET(D114,-'2. Exposure Periods'!T111,0,H114))</f>
        <v>0</v>
      </c>
      <c r="L114" s="68">
        <f ca="1">$I114*'1. Inputs'!$D$44</f>
        <v>0</v>
      </c>
      <c r="M114" s="68">
        <f>$B114*'1. Inputs'!$D$40</f>
        <v>0</v>
      </c>
      <c r="N114" s="68">
        <f ca="1">$J114*'1. Inputs'!$D$44</f>
        <v>0</v>
      </c>
      <c r="O114" s="109">
        <f ca="1">('1. Inputs'!$D$49*$H114)*($K114/('1. Inputs'!$D$53*H114))</f>
        <v>0</v>
      </c>
      <c r="P114" s="68">
        <f>'1. Inputs'!$D$17</f>
        <v>0</v>
      </c>
      <c r="Q114" s="69">
        <f t="shared" ca="1" si="8"/>
        <v>0</v>
      </c>
      <c r="R114" s="54"/>
      <c r="S114" s="156">
        <f>'1. Inputs'!M118</f>
        <v>0</v>
      </c>
      <c r="T114" s="163">
        <f>'1. Inputs'!N118</f>
        <v>0</v>
      </c>
      <c r="U114" s="66">
        <f>'2. Exposure Periods'!K111</f>
        <v>9</v>
      </c>
      <c r="V114" s="66">
        <f>'2. Exposure Periods'!L111</f>
        <v>2</v>
      </c>
      <c r="W114" s="66">
        <f>'2. Exposure Periods'!M111</f>
        <v>9</v>
      </c>
      <c r="X114" s="66">
        <f>'2. Exposure Periods'!$I111</f>
        <v>23</v>
      </c>
      <c r="Y114" s="67">
        <f ca="1">SUM(OFFSET(T114,-U114-1-'2. Exposure Periods'!S111,0,U114))</f>
        <v>0</v>
      </c>
      <c r="Z114" s="67">
        <f ca="1">SUM(OFFSET(T114,-1-'2. Exposure Periods'!S111,0,W114))</f>
        <v>0</v>
      </c>
      <c r="AA114" s="67">
        <f ca="1">SUM(OFFSET(T114,-'2. Exposure Periods'!T111,0,X114))</f>
        <v>0</v>
      </c>
      <c r="AB114" s="109">
        <f ca="1">Y114*'1. Inputs'!$D$40</f>
        <v>0</v>
      </c>
      <c r="AC114" s="109">
        <f>SUM(S113:S114)*'1. Inputs'!$D$40</f>
        <v>0</v>
      </c>
      <c r="AD114" s="109">
        <f ca="1">Z114*'1. Inputs'!$D$40</f>
        <v>0</v>
      </c>
      <c r="AE114" s="68">
        <f>-X114*('1. Inputs'!$D$16/365)*'1. Inputs'!$D$15</f>
        <v>0</v>
      </c>
      <c r="AF114" s="68">
        <f>'1. Inputs'!$D$18</f>
        <v>0</v>
      </c>
      <c r="AG114" s="110">
        <f t="shared" ca="1" si="9"/>
        <v>0</v>
      </c>
      <c r="AI114" s="70">
        <f t="shared" ca="1" si="11"/>
        <v>0</v>
      </c>
    </row>
    <row r="115" spans="1:35" x14ac:dyDescent="0.25">
      <c r="A115" s="65">
        <f t="shared" si="10"/>
        <v>43482</v>
      </c>
      <c r="B115" s="154">
        <f>'1. Inputs'!J119</f>
        <v>0</v>
      </c>
      <c r="C115" s="117">
        <f>'1. Inputs'!K119</f>
        <v>0</v>
      </c>
      <c r="D115" s="117">
        <f t="shared" si="7"/>
        <v>0</v>
      </c>
      <c r="E115" s="66">
        <f>'2. Exposure Periods'!C112</f>
        <v>10</v>
      </c>
      <c r="F115" s="66">
        <f>'2. Exposure Periods'!D112</f>
        <v>1</v>
      </c>
      <c r="G115" s="66">
        <f>'2. Exposure Periods'!$E112</f>
        <v>9</v>
      </c>
      <c r="H115" s="66">
        <f>'2. Exposure Periods'!$I112</f>
        <v>24</v>
      </c>
      <c r="I115" s="67">
        <f ca="1">SUM(OFFSET(C115,-E115-1-'2. Exposure Periods'!S112,0,E115))</f>
        <v>0</v>
      </c>
      <c r="J115" s="67">
        <f ca="1">SUM(OFFSET(D115,-1-'2. Exposure Periods'!S112,0,G115))</f>
        <v>0</v>
      </c>
      <c r="K115" s="67">
        <f ca="1">SUM(OFFSET(D115,-'2. Exposure Periods'!T112,0,H115))</f>
        <v>0</v>
      </c>
      <c r="L115" s="68">
        <f ca="1">$I115*'1. Inputs'!$D$44</f>
        <v>0</v>
      </c>
      <c r="M115" s="68">
        <f>$B115*'1. Inputs'!$D$40</f>
        <v>0</v>
      </c>
      <c r="N115" s="68">
        <f ca="1">$J115*'1. Inputs'!$D$44</f>
        <v>0</v>
      </c>
      <c r="O115" s="109">
        <f ca="1">('1. Inputs'!$D$49*$H115)*($K115/('1. Inputs'!$D$53*H115))</f>
        <v>0</v>
      </c>
      <c r="P115" s="68">
        <f>'1. Inputs'!$D$17</f>
        <v>0</v>
      </c>
      <c r="Q115" s="69">
        <f t="shared" ca="1" si="8"/>
        <v>0</v>
      </c>
      <c r="R115" s="54"/>
      <c r="S115" s="156">
        <f>'1. Inputs'!M119</f>
        <v>0</v>
      </c>
      <c r="T115" s="163">
        <f>'1. Inputs'!N119</f>
        <v>0</v>
      </c>
      <c r="U115" s="66">
        <f>'2. Exposure Periods'!K112</f>
        <v>10</v>
      </c>
      <c r="V115" s="66">
        <f>'2. Exposure Periods'!L112</f>
        <v>2</v>
      </c>
      <c r="W115" s="66">
        <f>'2. Exposure Periods'!M112</f>
        <v>9</v>
      </c>
      <c r="X115" s="66">
        <f>'2. Exposure Periods'!$I112</f>
        <v>24</v>
      </c>
      <c r="Y115" s="67">
        <f ca="1">SUM(OFFSET(T115,-U115-1-'2. Exposure Periods'!S112,0,U115))</f>
        <v>0</v>
      </c>
      <c r="Z115" s="67">
        <f ca="1">SUM(OFFSET(T115,-1-'2. Exposure Periods'!S112,0,W115))</f>
        <v>0</v>
      </c>
      <c r="AA115" s="67">
        <f ca="1">SUM(OFFSET(T115,-'2. Exposure Periods'!T112,0,X115))</f>
        <v>0</v>
      </c>
      <c r="AB115" s="109">
        <f ca="1">Y115*'1. Inputs'!$D$40</f>
        <v>0</v>
      </c>
      <c r="AC115" s="109">
        <f>SUM(S114:S115)*'1. Inputs'!$D$40</f>
        <v>0</v>
      </c>
      <c r="AD115" s="109">
        <f ca="1">Z115*'1. Inputs'!$D$40</f>
        <v>0</v>
      </c>
      <c r="AE115" s="68">
        <f>-X115*('1. Inputs'!$D$16/365)*'1. Inputs'!$D$15</f>
        <v>0</v>
      </c>
      <c r="AF115" s="68">
        <f>'1. Inputs'!$D$18</f>
        <v>0</v>
      </c>
      <c r="AG115" s="110">
        <f t="shared" ca="1" si="9"/>
        <v>0</v>
      </c>
      <c r="AI115" s="70">
        <f t="shared" ca="1" si="11"/>
        <v>0</v>
      </c>
    </row>
    <row r="116" spans="1:35" x14ac:dyDescent="0.25">
      <c r="A116" s="65">
        <f t="shared" si="10"/>
        <v>43483</v>
      </c>
      <c r="B116" s="154">
        <f>'1. Inputs'!J120</f>
        <v>0</v>
      </c>
      <c r="C116" s="117">
        <f>'1. Inputs'!K120</f>
        <v>0</v>
      </c>
      <c r="D116" s="117">
        <f t="shared" si="7"/>
        <v>0</v>
      </c>
      <c r="E116" s="66">
        <f>'2. Exposure Periods'!C113</f>
        <v>11</v>
      </c>
      <c r="F116" s="66">
        <f>'2. Exposure Periods'!D113</f>
        <v>1</v>
      </c>
      <c r="G116" s="66">
        <f>'2. Exposure Periods'!$E113</f>
        <v>9</v>
      </c>
      <c r="H116" s="66">
        <f>'2. Exposure Periods'!$I113</f>
        <v>25</v>
      </c>
      <c r="I116" s="67">
        <f ca="1">SUM(OFFSET(C116,-E116-1-'2. Exposure Periods'!S113,0,E116))</f>
        <v>0</v>
      </c>
      <c r="J116" s="67">
        <f ca="1">SUM(OFFSET(D116,-1-'2. Exposure Periods'!S113,0,G116))</f>
        <v>0</v>
      </c>
      <c r="K116" s="67">
        <f ca="1">SUM(OFFSET(D116,-'2. Exposure Periods'!T113,0,H116))</f>
        <v>0</v>
      </c>
      <c r="L116" s="68">
        <f ca="1">$I116*'1. Inputs'!$D$44</f>
        <v>0</v>
      </c>
      <c r="M116" s="68">
        <f>$B116*'1. Inputs'!$D$40</f>
        <v>0</v>
      </c>
      <c r="N116" s="68">
        <f ca="1">$J116*'1. Inputs'!$D$44</f>
        <v>0</v>
      </c>
      <c r="O116" s="109">
        <f ca="1">('1. Inputs'!$D$49*$H116)*($K116/('1. Inputs'!$D$53*H116))</f>
        <v>0</v>
      </c>
      <c r="P116" s="68">
        <f>'1. Inputs'!$D$17</f>
        <v>0</v>
      </c>
      <c r="Q116" s="69">
        <f t="shared" ca="1" si="8"/>
        <v>0</v>
      </c>
      <c r="R116" s="54"/>
      <c r="S116" s="156">
        <f>'1. Inputs'!M120</f>
        <v>0</v>
      </c>
      <c r="T116" s="163">
        <f>'1. Inputs'!N120</f>
        <v>0</v>
      </c>
      <c r="U116" s="66">
        <f>'2. Exposure Periods'!K113</f>
        <v>11</v>
      </c>
      <c r="V116" s="66">
        <f>'2. Exposure Periods'!L113</f>
        <v>2</v>
      </c>
      <c r="W116" s="66">
        <f>'2. Exposure Periods'!M113</f>
        <v>9</v>
      </c>
      <c r="X116" s="66">
        <f>'2. Exposure Periods'!$I113</f>
        <v>25</v>
      </c>
      <c r="Y116" s="67">
        <f ca="1">SUM(OFFSET(T116,-U116-1-'2. Exposure Periods'!S113,0,U116))</f>
        <v>0</v>
      </c>
      <c r="Z116" s="67">
        <f ca="1">SUM(OFFSET(T116,-1-'2. Exposure Periods'!S113,0,W116))</f>
        <v>0</v>
      </c>
      <c r="AA116" s="67">
        <f ca="1">SUM(OFFSET(T116,-'2. Exposure Periods'!T113,0,X116))</f>
        <v>0</v>
      </c>
      <c r="AB116" s="109">
        <f ca="1">Y116*'1. Inputs'!$D$40</f>
        <v>0</v>
      </c>
      <c r="AC116" s="109">
        <f>SUM(S115:S116)*'1. Inputs'!$D$40</f>
        <v>0</v>
      </c>
      <c r="AD116" s="109">
        <f ca="1">Z116*'1. Inputs'!$D$40</f>
        <v>0</v>
      </c>
      <c r="AE116" s="68">
        <f>-X116*('1. Inputs'!$D$16/365)*'1. Inputs'!$D$15</f>
        <v>0</v>
      </c>
      <c r="AF116" s="68">
        <f>'1. Inputs'!$D$18</f>
        <v>0</v>
      </c>
      <c r="AG116" s="110">
        <f t="shared" ca="1" si="9"/>
        <v>0</v>
      </c>
      <c r="AI116" s="70">
        <f t="shared" ca="1" si="11"/>
        <v>0</v>
      </c>
    </row>
    <row r="117" spans="1:35" x14ac:dyDescent="0.25">
      <c r="A117" s="65">
        <f t="shared" si="10"/>
        <v>43484</v>
      </c>
      <c r="B117" s="154">
        <f>'1. Inputs'!J121</f>
        <v>0</v>
      </c>
      <c r="C117" s="117">
        <f>'1. Inputs'!K121</f>
        <v>0</v>
      </c>
      <c r="D117" s="117">
        <f t="shared" si="7"/>
        <v>0</v>
      </c>
      <c r="E117" s="66">
        <f>'2. Exposure Periods'!C114</f>
        <v>11</v>
      </c>
      <c r="F117" s="66">
        <f>'2. Exposure Periods'!D114</f>
        <v>1</v>
      </c>
      <c r="G117" s="66">
        <f>'2. Exposure Periods'!$E114</f>
        <v>10</v>
      </c>
      <c r="H117" s="66">
        <f>'2. Exposure Periods'!$I114</f>
        <v>26</v>
      </c>
      <c r="I117" s="67">
        <f ca="1">SUM(OFFSET(C117,-E117-1-'2. Exposure Periods'!S114,0,E117))</f>
        <v>0</v>
      </c>
      <c r="J117" s="67">
        <f ca="1">SUM(OFFSET(D117,-1-'2. Exposure Periods'!S114,0,G117))</f>
        <v>0</v>
      </c>
      <c r="K117" s="67">
        <f ca="1">SUM(OFFSET(D117,-'2. Exposure Periods'!T114,0,H117))</f>
        <v>0</v>
      </c>
      <c r="L117" s="68">
        <f ca="1">$I117*'1. Inputs'!$D$44</f>
        <v>0</v>
      </c>
      <c r="M117" s="68">
        <f>$B117*'1. Inputs'!$D$40</f>
        <v>0</v>
      </c>
      <c r="N117" s="68">
        <f ca="1">$J117*'1. Inputs'!$D$44</f>
        <v>0</v>
      </c>
      <c r="O117" s="109">
        <f ca="1">('1. Inputs'!$D$49*$H117)*($K117/('1. Inputs'!$D$53*H117))</f>
        <v>0</v>
      </c>
      <c r="P117" s="68">
        <f>'1. Inputs'!$D$17</f>
        <v>0</v>
      </c>
      <c r="Q117" s="69">
        <f t="shared" ca="1" si="8"/>
        <v>0</v>
      </c>
      <c r="R117" s="54"/>
      <c r="S117" s="156">
        <f>'1. Inputs'!M121</f>
        <v>0</v>
      </c>
      <c r="T117" s="163">
        <f>'1. Inputs'!N121</f>
        <v>0</v>
      </c>
      <c r="U117" s="66">
        <f>'2. Exposure Periods'!K114</f>
        <v>11</v>
      </c>
      <c r="V117" s="66">
        <f>'2. Exposure Periods'!L114</f>
        <v>2</v>
      </c>
      <c r="W117" s="66">
        <f>'2. Exposure Periods'!M114</f>
        <v>10</v>
      </c>
      <c r="X117" s="66">
        <f>'2. Exposure Periods'!$I114</f>
        <v>26</v>
      </c>
      <c r="Y117" s="67">
        <f ca="1">SUM(OFFSET(T117,-U117-1-'2. Exposure Periods'!S114,0,U117))</f>
        <v>0</v>
      </c>
      <c r="Z117" s="67">
        <f ca="1">SUM(OFFSET(T117,-1-'2. Exposure Periods'!S114,0,W117))</f>
        <v>0</v>
      </c>
      <c r="AA117" s="67">
        <f ca="1">SUM(OFFSET(T117,-'2. Exposure Periods'!T114,0,X117))</f>
        <v>0</v>
      </c>
      <c r="AB117" s="109">
        <f ca="1">Y117*'1. Inputs'!$D$40</f>
        <v>0</v>
      </c>
      <c r="AC117" s="109">
        <f>SUM(S116:S117)*'1. Inputs'!$D$40</f>
        <v>0</v>
      </c>
      <c r="AD117" s="109">
        <f ca="1">Z117*'1. Inputs'!$D$40</f>
        <v>0</v>
      </c>
      <c r="AE117" s="68">
        <f>-X117*('1. Inputs'!$D$16/365)*'1. Inputs'!$D$15</f>
        <v>0</v>
      </c>
      <c r="AF117" s="68">
        <f>'1. Inputs'!$D$18</f>
        <v>0</v>
      </c>
      <c r="AG117" s="110">
        <f t="shared" ca="1" si="9"/>
        <v>0</v>
      </c>
      <c r="AI117" s="70">
        <f t="shared" ca="1" si="11"/>
        <v>0</v>
      </c>
    </row>
    <row r="118" spans="1:35" x14ac:dyDescent="0.25">
      <c r="A118" s="65">
        <f t="shared" si="10"/>
        <v>43485</v>
      </c>
      <c r="B118" s="154">
        <f>'1. Inputs'!J122</f>
        <v>0</v>
      </c>
      <c r="C118" s="117">
        <f>'1. Inputs'!K122</f>
        <v>0</v>
      </c>
      <c r="D118" s="117">
        <f t="shared" si="7"/>
        <v>0</v>
      </c>
      <c r="E118" s="66">
        <f>'2. Exposure Periods'!C115</f>
        <v>11</v>
      </c>
      <c r="F118" s="66">
        <f>'2. Exposure Periods'!D115</f>
        <v>1</v>
      </c>
      <c r="G118" s="66">
        <f>'2. Exposure Periods'!$E115</f>
        <v>11</v>
      </c>
      <c r="H118" s="66">
        <f>'2. Exposure Periods'!$I115</f>
        <v>27</v>
      </c>
      <c r="I118" s="67">
        <f ca="1">SUM(OFFSET(C118,-E118-1-'2. Exposure Periods'!S115,0,E118))</f>
        <v>0</v>
      </c>
      <c r="J118" s="67">
        <f ca="1">SUM(OFFSET(D118,-1-'2. Exposure Periods'!S115,0,G118))</f>
        <v>0</v>
      </c>
      <c r="K118" s="67">
        <f ca="1">SUM(OFFSET(D118,-'2. Exposure Periods'!T115,0,H118))</f>
        <v>0</v>
      </c>
      <c r="L118" s="68">
        <f ca="1">$I118*'1. Inputs'!$D$44</f>
        <v>0</v>
      </c>
      <c r="M118" s="68">
        <f>$B118*'1. Inputs'!$D$40</f>
        <v>0</v>
      </c>
      <c r="N118" s="68">
        <f ca="1">$J118*'1. Inputs'!$D$44</f>
        <v>0</v>
      </c>
      <c r="O118" s="109">
        <f ca="1">('1. Inputs'!$D$49*$H118)*($K118/('1. Inputs'!$D$53*H118))</f>
        <v>0</v>
      </c>
      <c r="P118" s="68">
        <f>'1. Inputs'!$D$17</f>
        <v>0</v>
      </c>
      <c r="Q118" s="69">
        <f t="shared" ca="1" si="8"/>
        <v>0</v>
      </c>
      <c r="R118" s="54"/>
      <c r="S118" s="156">
        <f>'1. Inputs'!M122</f>
        <v>0</v>
      </c>
      <c r="T118" s="163">
        <f>'1. Inputs'!N122</f>
        <v>0</v>
      </c>
      <c r="U118" s="66">
        <f>'2. Exposure Periods'!K115</f>
        <v>11</v>
      </c>
      <c r="V118" s="66">
        <f>'2. Exposure Periods'!L115</f>
        <v>2</v>
      </c>
      <c r="W118" s="66">
        <f>'2. Exposure Periods'!M115</f>
        <v>11</v>
      </c>
      <c r="X118" s="66">
        <f>'2. Exposure Periods'!$I115</f>
        <v>27</v>
      </c>
      <c r="Y118" s="67">
        <f ca="1">SUM(OFFSET(T118,-U118-1-'2. Exposure Periods'!S115,0,U118))</f>
        <v>0</v>
      </c>
      <c r="Z118" s="67">
        <f ca="1">SUM(OFFSET(T118,-1-'2. Exposure Periods'!S115,0,W118))</f>
        <v>0</v>
      </c>
      <c r="AA118" s="67">
        <f ca="1">SUM(OFFSET(T118,-'2. Exposure Periods'!T115,0,X118))</f>
        <v>0</v>
      </c>
      <c r="AB118" s="109">
        <f ca="1">Y118*'1. Inputs'!$D$40</f>
        <v>0</v>
      </c>
      <c r="AC118" s="109">
        <f>SUM(S117:S118)*'1. Inputs'!$D$40</f>
        <v>0</v>
      </c>
      <c r="AD118" s="109">
        <f ca="1">Z118*'1. Inputs'!$D$40</f>
        <v>0</v>
      </c>
      <c r="AE118" s="68">
        <f>-X118*('1. Inputs'!$D$16/365)*'1. Inputs'!$D$15</f>
        <v>0</v>
      </c>
      <c r="AF118" s="68">
        <f>'1. Inputs'!$D$18</f>
        <v>0</v>
      </c>
      <c r="AG118" s="110">
        <f t="shared" ca="1" si="9"/>
        <v>0</v>
      </c>
      <c r="AI118" s="70">
        <f t="shared" ca="1" si="11"/>
        <v>0</v>
      </c>
    </row>
    <row r="119" spans="1:35" x14ac:dyDescent="0.25">
      <c r="A119" s="65">
        <f t="shared" si="10"/>
        <v>43486</v>
      </c>
      <c r="B119" s="154">
        <f>'1. Inputs'!J123</f>
        <v>0</v>
      </c>
      <c r="C119" s="117">
        <f>'1. Inputs'!K123</f>
        <v>0</v>
      </c>
      <c r="D119" s="117">
        <f t="shared" si="7"/>
        <v>0</v>
      </c>
      <c r="E119" s="66">
        <f>'2. Exposure Periods'!C116</f>
        <v>14</v>
      </c>
      <c r="F119" s="66">
        <f>'2. Exposure Periods'!D116</f>
        <v>1</v>
      </c>
      <c r="G119" s="66">
        <f>'2. Exposure Periods'!$E116</f>
        <v>9</v>
      </c>
      <c r="H119" s="66">
        <f>'2. Exposure Periods'!$I116</f>
        <v>28</v>
      </c>
      <c r="I119" s="67">
        <f ca="1">SUM(OFFSET(C119,-E119-1-'2. Exposure Periods'!S116,0,E119))</f>
        <v>0</v>
      </c>
      <c r="J119" s="67">
        <f ca="1">SUM(OFFSET(D119,-1-'2. Exposure Periods'!S116,0,G119))</f>
        <v>0</v>
      </c>
      <c r="K119" s="67">
        <f ca="1">SUM(OFFSET(D119,-'2. Exposure Periods'!T116,0,H119))</f>
        <v>0</v>
      </c>
      <c r="L119" s="68">
        <f ca="1">$I119*'1. Inputs'!$D$44</f>
        <v>0</v>
      </c>
      <c r="M119" s="68">
        <f>$B119*'1. Inputs'!$D$40</f>
        <v>0</v>
      </c>
      <c r="N119" s="68">
        <f ca="1">$J119*'1. Inputs'!$D$44</f>
        <v>0</v>
      </c>
      <c r="O119" s="109">
        <f ca="1">('1. Inputs'!$D$49*$H119)*($K119/('1. Inputs'!$D$53*H119))</f>
        <v>0</v>
      </c>
      <c r="P119" s="68">
        <f>'1. Inputs'!$D$17</f>
        <v>0</v>
      </c>
      <c r="Q119" s="69">
        <f t="shared" ca="1" si="8"/>
        <v>0</v>
      </c>
      <c r="R119" s="54"/>
      <c r="S119" s="156">
        <f>'1. Inputs'!M123</f>
        <v>0</v>
      </c>
      <c r="T119" s="163">
        <f>'1. Inputs'!N123</f>
        <v>0</v>
      </c>
      <c r="U119" s="66">
        <f>'2. Exposure Periods'!K116</f>
        <v>14</v>
      </c>
      <c r="V119" s="66">
        <f>'2. Exposure Periods'!L116</f>
        <v>2</v>
      </c>
      <c r="W119" s="66">
        <f>'2. Exposure Periods'!M116</f>
        <v>9</v>
      </c>
      <c r="X119" s="66">
        <f>'2. Exposure Periods'!$I116</f>
        <v>28</v>
      </c>
      <c r="Y119" s="67">
        <f ca="1">SUM(OFFSET(T119,-U119-1-'2. Exposure Periods'!S116,0,U119))</f>
        <v>0</v>
      </c>
      <c r="Z119" s="67">
        <f ca="1">SUM(OFFSET(T119,-1-'2. Exposure Periods'!S116,0,W119))</f>
        <v>0</v>
      </c>
      <c r="AA119" s="67">
        <f ca="1">SUM(OFFSET(T119,-'2. Exposure Periods'!T116,0,X119))</f>
        <v>0</v>
      </c>
      <c r="AB119" s="109">
        <f ca="1">Y119*'1. Inputs'!$D$40</f>
        <v>0</v>
      </c>
      <c r="AC119" s="109">
        <f>SUM(S118:S119)*'1. Inputs'!$D$40</f>
        <v>0</v>
      </c>
      <c r="AD119" s="109">
        <f ca="1">Z119*'1. Inputs'!$D$40</f>
        <v>0</v>
      </c>
      <c r="AE119" s="68">
        <f>-X119*('1. Inputs'!$D$16/365)*'1. Inputs'!$D$15</f>
        <v>0</v>
      </c>
      <c r="AF119" s="68">
        <f>'1. Inputs'!$D$18</f>
        <v>0</v>
      </c>
      <c r="AG119" s="110">
        <f t="shared" ca="1" si="9"/>
        <v>0</v>
      </c>
      <c r="AI119" s="70">
        <f t="shared" ca="1" si="11"/>
        <v>0</v>
      </c>
    </row>
    <row r="120" spans="1:35" x14ac:dyDescent="0.25">
      <c r="A120" s="65">
        <f t="shared" si="10"/>
        <v>43487</v>
      </c>
      <c r="B120" s="154">
        <f>'1. Inputs'!J124</f>
        <v>0</v>
      </c>
      <c r="C120" s="117">
        <f>'1. Inputs'!K124</f>
        <v>0</v>
      </c>
      <c r="D120" s="117">
        <f t="shared" si="7"/>
        <v>0</v>
      </c>
      <c r="E120" s="66">
        <f>'2. Exposure Periods'!C117</f>
        <v>15</v>
      </c>
      <c r="F120" s="66">
        <f>'2. Exposure Periods'!D117</f>
        <v>1</v>
      </c>
      <c r="G120" s="66">
        <f>'2. Exposure Periods'!$E117</f>
        <v>9</v>
      </c>
      <c r="H120" s="66">
        <f>'2. Exposure Periods'!$I117</f>
        <v>29</v>
      </c>
      <c r="I120" s="67">
        <f ca="1">SUM(OFFSET(C120,-E120-1-'2. Exposure Periods'!S117,0,E120))</f>
        <v>0</v>
      </c>
      <c r="J120" s="67">
        <f ca="1">SUM(OFFSET(D120,-1-'2. Exposure Periods'!S117,0,G120))</f>
        <v>0</v>
      </c>
      <c r="K120" s="67">
        <f ca="1">SUM(OFFSET(D120,-'2. Exposure Periods'!T117,0,H120))</f>
        <v>0</v>
      </c>
      <c r="L120" s="68">
        <f ca="1">$I120*'1. Inputs'!$D$44</f>
        <v>0</v>
      </c>
      <c r="M120" s="68">
        <f>$B120*'1. Inputs'!$D$40</f>
        <v>0</v>
      </c>
      <c r="N120" s="68">
        <f ca="1">$J120*'1. Inputs'!$D$44</f>
        <v>0</v>
      </c>
      <c r="O120" s="109">
        <f ca="1">('1. Inputs'!$D$49*$H120)*($K120/('1. Inputs'!$D$53*H120))</f>
        <v>0</v>
      </c>
      <c r="P120" s="68">
        <f>'1. Inputs'!$D$17</f>
        <v>0</v>
      </c>
      <c r="Q120" s="69">
        <f t="shared" ca="1" si="8"/>
        <v>0</v>
      </c>
      <c r="R120" s="54"/>
      <c r="S120" s="156">
        <f>'1. Inputs'!M124</f>
        <v>0</v>
      </c>
      <c r="T120" s="163">
        <f>'1. Inputs'!N124</f>
        <v>0</v>
      </c>
      <c r="U120" s="66">
        <f>'2. Exposure Periods'!K117</f>
        <v>15</v>
      </c>
      <c r="V120" s="66">
        <f>'2. Exposure Periods'!L117</f>
        <v>2</v>
      </c>
      <c r="W120" s="66">
        <f>'2. Exposure Periods'!M117</f>
        <v>9</v>
      </c>
      <c r="X120" s="66">
        <f>'2. Exposure Periods'!$I117</f>
        <v>29</v>
      </c>
      <c r="Y120" s="67">
        <f ca="1">SUM(OFFSET(T120,-U120-1-'2. Exposure Periods'!S117,0,U120))</f>
        <v>0</v>
      </c>
      <c r="Z120" s="67">
        <f ca="1">SUM(OFFSET(T120,-1-'2. Exposure Periods'!S117,0,W120))</f>
        <v>0</v>
      </c>
      <c r="AA120" s="67">
        <f ca="1">SUM(OFFSET(T120,-'2. Exposure Periods'!T117,0,X120))</f>
        <v>0</v>
      </c>
      <c r="AB120" s="109">
        <f ca="1">Y120*'1. Inputs'!$D$40</f>
        <v>0</v>
      </c>
      <c r="AC120" s="109">
        <f>SUM(S119:S120)*'1. Inputs'!$D$40</f>
        <v>0</v>
      </c>
      <c r="AD120" s="109">
        <f ca="1">Z120*'1. Inputs'!$D$40</f>
        <v>0</v>
      </c>
      <c r="AE120" s="68">
        <f>-X120*('1. Inputs'!$D$16/365)*'1. Inputs'!$D$15</f>
        <v>0</v>
      </c>
      <c r="AF120" s="68">
        <f>'1. Inputs'!$D$18</f>
        <v>0</v>
      </c>
      <c r="AG120" s="110">
        <f t="shared" ca="1" si="9"/>
        <v>0</v>
      </c>
      <c r="AI120" s="70">
        <f t="shared" ca="1" si="11"/>
        <v>0</v>
      </c>
    </row>
    <row r="121" spans="1:35" x14ac:dyDescent="0.25">
      <c r="A121" s="65">
        <f t="shared" si="10"/>
        <v>43488</v>
      </c>
      <c r="B121" s="154">
        <f>'1. Inputs'!J125</f>
        <v>0</v>
      </c>
      <c r="C121" s="117">
        <f>'1. Inputs'!K125</f>
        <v>0</v>
      </c>
      <c r="D121" s="117">
        <f t="shared" si="7"/>
        <v>0</v>
      </c>
      <c r="E121" s="66">
        <f>'2. Exposure Periods'!C118</f>
        <v>9</v>
      </c>
      <c r="F121" s="66">
        <f>'2. Exposure Periods'!D118</f>
        <v>1</v>
      </c>
      <c r="G121" s="66">
        <f>'2. Exposure Periods'!$E118</f>
        <v>9</v>
      </c>
      <c r="H121" s="66">
        <f>'2. Exposure Periods'!$I118</f>
        <v>30</v>
      </c>
      <c r="I121" s="67">
        <f ca="1">SUM(OFFSET(C121,-E121-1-'2. Exposure Periods'!S118,0,E121))</f>
        <v>0</v>
      </c>
      <c r="J121" s="67">
        <f ca="1">SUM(OFFSET(D121,-1-'2. Exposure Periods'!S118,0,G121))</f>
        <v>0</v>
      </c>
      <c r="K121" s="67">
        <f ca="1">SUM(OFFSET(D121,-'2. Exposure Periods'!T118,0,H121))</f>
        <v>0</v>
      </c>
      <c r="L121" s="68">
        <f ca="1">$I121*'1. Inputs'!$D$44</f>
        <v>0</v>
      </c>
      <c r="M121" s="68">
        <f>$B121*'1. Inputs'!$D$40</f>
        <v>0</v>
      </c>
      <c r="N121" s="68">
        <f ca="1">$J121*'1. Inputs'!$D$44</f>
        <v>0</v>
      </c>
      <c r="O121" s="109">
        <f ca="1">('1. Inputs'!$D$49*$H121)*($K121/('1. Inputs'!$D$53*H121))</f>
        <v>0</v>
      </c>
      <c r="P121" s="68">
        <f>'1. Inputs'!$D$17</f>
        <v>0</v>
      </c>
      <c r="Q121" s="69">
        <f t="shared" ca="1" si="8"/>
        <v>0</v>
      </c>
      <c r="R121" s="54"/>
      <c r="S121" s="156">
        <f>'1. Inputs'!M125</f>
        <v>0</v>
      </c>
      <c r="T121" s="163">
        <f>'1. Inputs'!N125</f>
        <v>0</v>
      </c>
      <c r="U121" s="66">
        <f>'2. Exposure Periods'!K118</f>
        <v>9</v>
      </c>
      <c r="V121" s="66">
        <f>'2. Exposure Periods'!L118</f>
        <v>2</v>
      </c>
      <c r="W121" s="66">
        <f>'2. Exposure Periods'!M118</f>
        <v>9</v>
      </c>
      <c r="X121" s="66">
        <f>'2. Exposure Periods'!$I118</f>
        <v>30</v>
      </c>
      <c r="Y121" s="67">
        <f ca="1">SUM(OFFSET(T121,-U121-1-'2. Exposure Periods'!S118,0,U121))</f>
        <v>0</v>
      </c>
      <c r="Z121" s="67">
        <f ca="1">SUM(OFFSET(T121,-1-'2. Exposure Periods'!S118,0,W121))</f>
        <v>0</v>
      </c>
      <c r="AA121" s="67">
        <f ca="1">SUM(OFFSET(T121,-'2. Exposure Periods'!T118,0,X121))</f>
        <v>0</v>
      </c>
      <c r="AB121" s="109">
        <f ca="1">Y121*'1. Inputs'!$D$40</f>
        <v>0</v>
      </c>
      <c r="AC121" s="109">
        <f>SUM(S120:S121)*'1. Inputs'!$D$40</f>
        <v>0</v>
      </c>
      <c r="AD121" s="109">
        <f ca="1">Z121*'1. Inputs'!$D$40</f>
        <v>0</v>
      </c>
      <c r="AE121" s="68">
        <f>-X121*('1. Inputs'!$D$16/365)*'1. Inputs'!$D$15</f>
        <v>0</v>
      </c>
      <c r="AF121" s="68">
        <f>'1. Inputs'!$D$18</f>
        <v>0</v>
      </c>
      <c r="AG121" s="110">
        <f t="shared" ca="1" si="9"/>
        <v>0</v>
      </c>
      <c r="AI121" s="70">
        <f t="shared" ca="1" si="11"/>
        <v>0</v>
      </c>
    </row>
    <row r="122" spans="1:35" x14ac:dyDescent="0.25">
      <c r="A122" s="65">
        <f t="shared" si="10"/>
        <v>43489</v>
      </c>
      <c r="B122" s="154">
        <f>'1. Inputs'!J126</f>
        <v>0</v>
      </c>
      <c r="C122" s="117">
        <f>'1. Inputs'!K126</f>
        <v>0</v>
      </c>
      <c r="D122" s="117">
        <f t="shared" si="7"/>
        <v>0</v>
      </c>
      <c r="E122" s="66">
        <f>'2. Exposure Periods'!C119</f>
        <v>10</v>
      </c>
      <c r="F122" s="66">
        <f>'2. Exposure Periods'!D119</f>
        <v>1</v>
      </c>
      <c r="G122" s="66">
        <f>'2. Exposure Periods'!$E119</f>
        <v>9</v>
      </c>
      <c r="H122" s="66">
        <f>'2. Exposure Periods'!$I119</f>
        <v>31</v>
      </c>
      <c r="I122" s="67">
        <f ca="1">SUM(OFFSET(C122,-E122-1-'2. Exposure Periods'!S119,0,E122))</f>
        <v>0</v>
      </c>
      <c r="J122" s="67">
        <f ca="1">SUM(OFFSET(D122,-1-'2. Exposure Periods'!S119,0,G122))</f>
        <v>0</v>
      </c>
      <c r="K122" s="67">
        <f ca="1">SUM(OFFSET(D122,-'2. Exposure Periods'!T119,0,H122))</f>
        <v>0</v>
      </c>
      <c r="L122" s="68">
        <f ca="1">$I122*'1. Inputs'!$D$44</f>
        <v>0</v>
      </c>
      <c r="M122" s="68">
        <f>$B122*'1. Inputs'!$D$40</f>
        <v>0</v>
      </c>
      <c r="N122" s="68">
        <f ca="1">$J122*'1. Inputs'!$D$44</f>
        <v>0</v>
      </c>
      <c r="O122" s="109">
        <f ca="1">('1. Inputs'!$D$49*$H122)*($K122/('1. Inputs'!$D$53*H122))</f>
        <v>0</v>
      </c>
      <c r="P122" s="68">
        <f>'1. Inputs'!$D$17</f>
        <v>0</v>
      </c>
      <c r="Q122" s="69">
        <f t="shared" ca="1" si="8"/>
        <v>0</v>
      </c>
      <c r="R122" s="54"/>
      <c r="S122" s="156">
        <f>'1. Inputs'!M126</f>
        <v>0</v>
      </c>
      <c r="T122" s="163">
        <f>'1. Inputs'!N126</f>
        <v>0</v>
      </c>
      <c r="U122" s="66">
        <f>'2. Exposure Periods'!K119</f>
        <v>10</v>
      </c>
      <c r="V122" s="66">
        <f>'2. Exposure Periods'!L119</f>
        <v>2</v>
      </c>
      <c r="W122" s="66">
        <f>'2. Exposure Periods'!M119</f>
        <v>9</v>
      </c>
      <c r="X122" s="66">
        <f>'2. Exposure Periods'!$I119</f>
        <v>31</v>
      </c>
      <c r="Y122" s="67">
        <f ca="1">SUM(OFFSET(T122,-U122-1-'2. Exposure Periods'!S119,0,U122))</f>
        <v>0</v>
      </c>
      <c r="Z122" s="67">
        <f ca="1">SUM(OFFSET(T122,-1-'2. Exposure Periods'!S119,0,W122))</f>
        <v>0</v>
      </c>
      <c r="AA122" s="67">
        <f ca="1">SUM(OFFSET(T122,-'2. Exposure Periods'!T119,0,X122))</f>
        <v>0</v>
      </c>
      <c r="AB122" s="109">
        <f ca="1">Y122*'1. Inputs'!$D$40</f>
        <v>0</v>
      </c>
      <c r="AC122" s="109">
        <f>SUM(S121:S122)*'1. Inputs'!$D$40</f>
        <v>0</v>
      </c>
      <c r="AD122" s="109">
        <f ca="1">Z122*'1. Inputs'!$D$40</f>
        <v>0</v>
      </c>
      <c r="AE122" s="68">
        <f>-X122*('1. Inputs'!$D$16/365)*'1. Inputs'!$D$15</f>
        <v>0</v>
      </c>
      <c r="AF122" s="68">
        <f>'1. Inputs'!$D$18</f>
        <v>0</v>
      </c>
      <c r="AG122" s="110">
        <f t="shared" ca="1" si="9"/>
        <v>0</v>
      </c>
      <c r="AI122" s="70">
        <f t="shared" ca="1" si="11"/>
        <v>0</v>
      </c>
    </row>
    <row r="123" spans="1:35" x14ac:dyDescent="0.25">
      <c r="A123" s="65">
        <f t="shared" si="10"/>
        <v>43490</v>
      </c>
      <c r="B123" s="154">
        <f>'1. Inputs'!J127</f>
        <v>0</v>
      </c>
      <c r="C123" s="117">
        <f>'1. Inputs'!K127</f>
        <v>0</v>
      </c>
      <c r="D123" s="117">
        <f t="shared" si="7"/>
        <v>0</v>
      </c>
      <c r="E123" s="66">
        <f>'2. Exposure Periods'!C120</f>
        <v>11</v>
      </c>
      <c r="F123" s="66">
        <f>'2. Exposure Periods'!D120</f>
        <v>1</v>
      </c>
      <c r="G123" s="66">
        <f>'2. Exposure Periods'!$E120</f>
        <v>9</v>
      </c>
      <c r="H123" s="66">
        <f>'2. Exposure Periods'!$I120</f>
        <v>32</v>
      </c>
      <c r="I123" s="67">
        <f ca="1">SUM(OFFSET(C123,-E123-1-'2. Exposure Periods'!S120,0,E123))</f>
        <v>0</v>
      </c>
      <c r="J123" s="67">
        <f ca="1">SUM(OFFSET(D123,-1-'2. Exposure Periods'!S120,0,G123))</f>
        <v>0</v>
      </c>
      <c r="K123" s="67">
        <f ca="1">SUM(OFFSET(D123,-'2. Exposure Periods'!T120,0,H123))</f>
        <v>0</v>
      </c>
      <c r="L123" s="68">
        <f ca="1">$I123*'1. Inputs'!$D$44</f>
        <v>0</v>
      </c>
      <c r="M123" s="68">
        <f>$B123*'1. Inputs'!$D$40</f>
        <v>0</v>
      </c>
      <c r="N123" s="68">
        <f ca="1">$J123*'1. Inputs'!$D$44</f>
        <v>0</v>
      </c>
      <c r="O123" s="109">
        <f ca="1">('1. Inputs'!$D$49*$H123)*($K123/('1. Inputs'!$D$53*H123))</f>
        <v>0</v>
      </c>
      <c r="P123" s="68">
        <f>'1. Inputs'!$D$17</f>
        <v>0</v>
      </c>
      <c r="Q123" s="69">
        <f t="shared" ca="1" si="8"/>
        <v>0</v>
      </c>
      <c r="R123" s="54"/>
      <c r="S123" s="156">
        <f>'1. Inputs'!M127</f>
        <v>0</v>
      </c>
      <c r="T123" s="163">
        <f>'1. Inputs'!N127</f>
        <v>0</v>
      </c>
      <c r="U123" s="66">
        <f>'2. Exposure Periods'!K120</f>
        <v>11</v>
      </c>
      <c r="V123" s="66">
        <f>'2. Exposure Periods'!L120</f>
        <v>2</v>
      </c>
      <c r="W123" s="66">
        <f>'2. Exposure Periods'!M120</f>
        <v>9</v>
      </c>
      <c r="X123" s="66">
        <f>'2. Exposure Periods'!$I120</f>
        <v>32</v>
      </c>
      <c r="Y123" s="67">
        <f ca="1">SUM(OFFSET(T123,-U123-1-'2. Exposure Periods'!S120,0,U123))</f>
        <v>0</v>
      </c>
      <c r="Z123" s="67">
        <f ca="1">SUM(OFFSET(T123,-1-'2. Exposure Periods'!S120,0,W123))</f>
        <v>0</v>
      </c>
      <c r="AA123" s="67">
        <f ca="1">SUM(OFFSET(T123,-'2. Exposure Periods'!T120,0,X123))</f>
        <v>0</v>
      </c>
      <c r="AB123" s="109">
        <f ca="1">Y123*'1. Inputs'!$D$40</f>
        <v>0</v>
      </c>
      <c r="AC123" s="109">
        <f>SUM(S122:S123)*'1. Inputs'!$D$40</f>
        <v>0</v>
      </c>
      <c r="AD123" s="109">
        <f ca="1">Z123*'1. Inputs'!$D$40</f>
        <v>0</v>
      </c>
      <c r="AE123" s="68">
        <f>-X123*('1. Inputs'!$D$16/365)*'1. Inputs'!$D$15</f>
        <v>0</v>
      </c>
      <c r="AF123" s="68">
        <f>'1. Inputs'!$D$18</f>
        <v>0</v>
      </c>
      <c r="AG123" s="110">
        <f t="shared" ca="1" si="9"/>
        <v>0</v>
      </c>
      <c r="AI123" s="70">
        <f t="shared" ca="1" si="11"/>
        <v>0</v>
      </c>
    </row>
    <row r="124" spans="1:35" x14ac:dyDescent="0.25">
      <c r="A124" s="65">
        <f t="shared" si="10"/>
        <v>43491</v>
      </c>
      <c r="B124" s="154">
        <f>'1. Inputs'!J128</f>
        <v>0</v>
      </c>
      <c r="C124" s="117">
        <f>'1. Inputs'!K128</f>
        <v>0</v>
      </c>
      <c r="D124" s="117">
        <f t="shared" si="7"/>
        <v>0</v>
      </c>
      <c r="E124" s="66">
        <f>'2. Exposure Periods'!C121</f>
        <v>11</v>
      </c>
      <c r="F124" s="66">
        <f>'2. Exposure Periods'!D121</f>
        <v>1</v>
      </c>
      <c r="G124" s="66">
        <f>'2. Exposure Periods'!$E121</f>
        <v>10</v>
      </c>
      <c r="H124" s="66">
        <f>'2. Exposure Periods'!$I121</f>
        <v>33</v>
      </c>
      <c r="I124" s="67">
        <f ca="1">SUM(OFFSET(C124,-E124-1-'2. Exposure Periods'!S121,0,E124))</f>
        <v>0</v>
      </c>
      <c r="J124" s="67">
        <f ca="1">SUM(OFFSET(D124,-1-'2. Exposure Periods'!S121,0,G124))</f>
        <v>0</v>
      </c>
      <c r="K124" s="67">
        <f ca="1">SUM(OFFSET(D124,-'2. Exposure Periods'!T121,0,H124))</f>
        <v>0</v>
      </c>
      <c r="L124" s="68">
        <f ca="1">$I124*'1. Inputs'!$D$44</f>
        <v>0</v>
      </c>
      <c r="M124" s="68">
        <f>$B124*'1. Inputs'!$D$40</f>
        <v>0</v>
      </c>
      <c r="N124" s="68">
        <f ca="1">$J124*'1. Inputs'!$D$44</f>
        <v>0</v>
      </c>
      <c r="O124" s="109">
        <f ca="1">('1. Inputs'!$D$49*$H124)*($K124/('1. Inputs'!$D$53*H124))</f>
        <v>0</v>
      </c>
      <c r="P124" s="68">
        <f>'1. Inputs'!$D$17</f>
        <v>0</v>
      </c>
      <c r="Q124" s="69">
        <f t="shared" ca="1" si="8"/>
        <v>0</v>
      </c>
      <c r="R124" s="54"/>
      <c r="S124" s="156">
        <f>'1. Inputs'!M128</f>
        <v>0</v>
      </c>
      <c r="T124" s="163">
        <f>'1. Inputs'!N128</f>
        <v>0</v>
      </c>
      <c r="U124" s="66">
        <f>'2. Exposure Periods'!K121</f>
        <v>11</v>
      </c>
      <c r="V124" s="66">
        <f>'2. Exposure Periods'!L121</f>
        <v>2</v>
      </c>
      <c r="W124" s="66">
        <f>'2. Exposure Periods'!M121</f>
        <v>10</v>
      </c>
      <c r="X124" s="66">
        <f>'2. Exposure Periods'!$I121</f>
        <v>33</v>
      </c>
      <c r="Y124" s="67">
        <f ca="1">SUM(OFFSET(T124,-U124-1-'2. Exposure Periods'!S121,0,U124))</f>
        <v>0</v>
      </c>
      <c r="Z124" s="67">
        <f ca="1">SUM(OFFSET(T124,-1-'2. Exposure Periods'!S121,0,W124))</f>
        <v>0</v>
      </c>
      <c r="AA124" s="67">
        <f ca="1">SUM(OFFSET(T124,-'2. Exposure Periods'!T121,0,X124))</f>
        <v>0</v>
      </c>
      <c r="AB124" s="109">
        <f ca="1">Y124*'1. Inputs'!$D$40</f>
        <v>0</v>
      </c>
      <c r="AC124" s="109">
        <f>SUM(S123:S124)*'1. Inputs'!$D$40</f>
        <v>0</v>
      </c>
      <c r="AD124" s="109">
        <f ca="1">Z124*'1. Inputs'!$D$40</f>
        <v>0</v>
      </c>
      <c r="AE124" s="68">
        <f>-X124*('1. Inputs'!$D$16/365)*'1. Inputs'!$D$15</f>
        <v>0</v>
      </c>
      <c r="AF124" s="68">
        <f>'1. Inputs'!$D$18</f>
        <v>0</v>
      </c>
      <c r="AG124" s="110">
        <f t="shared" ca="1" si="9"/>
        <v>0</v>
      </c>
      <c r="AI124" s="70">
        <f t="shared" ca="1" si="11"/>
        <v>0</v>
      </c>
    </row>
    <row r="125" spans="1:35" s="59" customFormat="1" x14ac:dyDescent="0.25">
      <c r="A125" s="65">
        <f t="shared" si="10"/>
        <v>43492</v>
      </c>
      <c r="B125" s="154">
        <f>'1. Inputs'!J129</f>
        <v>0</v>
      </c>
      <c r="C125" s="117">
        <f>'1. Inputs'!K129</f>
        <v>0</v>
      </c>
      <c r="D125" s="117">
        <f t="shared" si="7"/>
        <v>0</v>
      </c>
      <c r="E125" s="66">
        <f>'2. Exposure Periods'!C122</f>
        <v>11</v>
      </c>
      <c r="F125" s="66">
        <f>'2. Exposure Periods'!D122</f>
        <v>1</v>
      </c>
      <c r="G125" s="66">
        <f>'2. Exposure Periods'!$E122</f>
        <v>11</v>
      </c>
      <c r="H125" s="66">
        <f>'2. Exposure Periods'!$I122</f>
        <v>34</v>
      </c>
      <c r="I125" s="67">
        <f ca="1">SUM(OFFSET(C125,-E125-1-'2. Exposure Periods'!S122,0,E125))</f>
        <v>0</v>
      </c>
      <c r="J125" s="67">
        <f ca="1">SUM(OFFSET(D125,-1-'2. Exposure Periods'!S122,0,G125))</f>
        <v>0</v>
      </c>
      <c r="K125" s="67">
        <f ca="1">SUM(OFFSET(D125,-'2. Exposure Periods'!T122,0,H125))</f>
        <v>0</v>
      </c>
      <c r="L125" s="68">
        <f ca="1">$I125*'1. Inputs'!$D$44</f>
        <v>0</v>
      </c>
      <c r="M125" s="68">
        <f>$B125*'1. Inputs'!$D$40</f>
        <v>0</v>
      </c>
      <c r="N125" s="68">
        <f ca="1">$J125*'1. Inputs'!$D$44</f>
        <v>0</v>
      </c>
      <c r="O125" s="109">
        <f ca="1">('1. Inputs'!$D$49*$H125)*($K125/('1. Inputs'!$D$53*H125))</f>
        <v>0</v>
      </c>
      <c r="P125" s="68">
        <f>'1. Inputs'!$D$17</f>
        <v>0</v>
      </c>
      <c r="Q125" s="69">
        <f t="shared" ca="1" si="8"/>
        <v>0</v>
      </c>
      <c r="R125" s="54"/>
      <c r="S125" s="156">
        <f>'1. Inputs'!M129</f>
        <v>0</v>
      </c>
      <c r="T125" s="163">
        <f>'1. Inputs'!N129</f>
        <v>0</v>
      </c>
      <c r="U125" s="66">
        <f>'2. Exposure Periods'!K122</f>
        <v>11</v>
      </c>
      <c r="V125" s="66">
        <f>'2. Exposure Periods'!L122</f>
        <v>2</v>
      </c>
      <c r="W125" s="66">
        <f>'2. Exposure Periods'!M122</f>
        <v>11</v>
      </c>
      <c r="X125" s="66">
        <f>'2. Exposure Periods'!$I122</f>
        <v>34</v>
      </c>
      <c r="Y125" s="67">
        <f ca="1">SUM(OFFSET(T125,-U125-1-'2. Exposure Periods'!S122,0,U125))</f>
        <v>0</v>
      </c>
      <c r="Z125" s="67">
        <f ca="1">SUM(OFFSET(T125,-1-'2. Exposure Periods'!S122,0,W125))</f>
        <v>0</v>
      </c>
      <c r="AA125" s="67">
        <f ca="1">SUM(OFFSET(T125,-'2. Exposure Periods'!T122,0,X125))</f>
        <v>0</v>
      </c>
      <c r="AB125" s="109">
        <f ca="1">Y125*'1. Inputs'!$D$40</f>
        <v>0</v>
      </c>
      <c r="AC125" s="109">
        <f>SUM(S124:S125)*'1. Inputs'!$D$40</f>
        <v>0</v>
      </c>
      <c r="AD125" s="109">
        <f ca="1">Z125*'1. Inputs'!$D$40</f>
        <v>0</v>
      </c>
      <c r="AE125" s="68">
        <f>-X125*('1. Inputs'!$D$16/365)*'1. Inputs'!$D$15</f>
        <v>0</v>
      </c>
      <c r="AF125" s="68">
        <f>'1. Inputs'!$D$18</f>
        <v>0</v>
      </c>
      <c r="AG125" s="110">
        <f t="shared" ca="1" si="9"/>
        <v>0</v>
      </c>
      <c r="AH125" s="51"/>
      <c r="AI125" s="70">
        <f t="shared" ca="1" si="11"/>
        <v>0</v>
      </c>
    </row>
    <row r="126" spans="1:35" ht="13.8" thickBot="1" x14ac:dyDescent="0.3">
      <c r="A126" s="65">
        <f t="shared" si="10"/>
        <v>43493</v>
      </c>
      <c r="B126" s="154">
        <f>'1. Inputs'!J130</f>
        <v>0</v>
      </c>
      <c r="C126" s="117">
        <f>'1. Inputs'!K130</f>
        <v>0</v>
      </c>
      <c r="D126" s="117">
        <f t="shared" si="7"/>
        <v>0</v>
      </c>
      <c r="E126" s="73"/>
      <c r="F126" s="73"/>
      <c r="G126" s="73"/>
      <c r="H126" s="73"/>
      <c r="I126" s="73"/>
      <c r="J126" s="74"/>
      <c r="K126" s="74"/>
      <c r="L126" s="74"/>
      <c r="M126" s="74"/>
      <c r="N126" s="75"/>
      <c r="O126" s="76"/>
      <c r="P126" s="75"/>
      <c r="Q126" s="77"/>
      <c r="R126" s="54"/>
      <c r="S126" s="156">
        <f>'1. Inputs'!M130</f>
        <v>0</v>
      </c>
      <c r="T126" s="163">
        <f>'1. Inputs'!N130</f>
        <v>0</v>
      </c>
      <c r="U126" s="78"/>
      <c r="V126" s="89"/>
      <c r="W126" s="66">
        <f>'2. Exposure Periods'!M123</f>
        <v>9</v>
      </c>
      <c r="X126" s="78"/>
      <c r="Y126" s="74"/>
      <c r="Z126" s="74"/>
      <c r="AA126" s="79"/>
      <c r="AB126" s="75"/>
      <c r="AC126" s="75"/>
      <c r="AD126" s="75"/>
      <c r="AE126" s="75"/>
      <c r="AF126" s="75"/>
      <c r="AG126" s="80"/>
      <c r="AI126" s="81"/>
    </row>
    <row r="127" spans="1:35" ht="13.8" thickBot="1" x14ac:dyDescent="0.3">
      <c r="A127" s="65">
        <f t="shared" si="10"/>
        <v>43494</v>
      </c>
      <c r="B127" s="154">
        <f>'1. Inputs'!J131</f>
        <v>0</v>
      </c>
      <c r="C127" s="117">
        <f>'1. Inputs'!K131</f>
        <v>0</v>
      </c>
      <c r="D127" s="117">
        <f t="shared" si="7"/>
        <v>0</v>
      </c>
      <c r="E127" s="73"/>
      <c r="F127" s="73"/>
      <c r="G127" s="73"/>
      <c r="H127" s="73"/>
      <c r="I127" s="73"/>
      <c r="J127" s="74"/>
      <c r="K127" s="74"/>
      <c r="L127" s="74"/>
      <c r="M127" s="74"/>
      <c r="N127" s="75"/>
      <c r="O127" s="76"/>
      <c r="P127" s="75"/>
      <c r="Q127" s="77"/>
      <c r="R127" s="54"/>
      <c r="S127" s="156">
        <f>'1. Inputs'!M131</f>
        <v>0</v>
      </c>
      <c r="T127" s="163">
        <f>'1. Inputs'!N131</f>
        <v>0</v>
      </c>
      <c r="U127" s="78"/>
      <c r="V127" s="89"/>
      <c r="W127" s="66">
        <f>'2. Exposure Periods'!M124</f>
        <v>9</v>
      </c>
      <c r="X127" s="78"/>
      <c r="Y127" s="74"/>
      <c r="Z127" s="74"/>
      <c r="AA127" s="79"/>
      <c r="AB127" s="75"/>
      <c r="AC127" s="75"/>
      <c r="AD127" s="75"/>
      <c r="AE127" s="75"/>
      <c r="AF127" s="75"/>
      <c r="AG127" s="80"/>
      <c r="AI127" s="81"/>
    </row>
    <row r="128" spans="1:35" ht="13.8" thickBot="1" x14ac:dyDescent="0.3">
      <c r="A128" s="65">
        <f t="shared" si="10"/>
        <v>43495</v>
      </c>
      <c r="B128" s="154">
        <f>'1. Inputs'!J132</f>
        <v>0</v>
      </c>
      <c r="C128" s="117">
        <f>'1. Inputs'!K132</f>
        <v>0</v>
      </c>
      <c r="D128" s="117">
        <f t="shared" si="7"/>
        <v>0</v>
      </c>
      <c r="E128" s="73"/>
      <c r="F128" s="73"/>
      <c r="G128" s="73"/>
      <c r="H128" s="73"/>
      <c r="I128" s="73"/>
      <c r="J128" s="74"/>
      <c r="K128" s="74"/>
      <c r="L128" s="74"/>
      <c r="M128" s="74"/>
      <c r="N128" s="75"/>
      <c r="O128" s="76"/>
      <c r="P128" s="75"/>
      <c r="Q128" s="77"/>
      <c r="R128" s="54"/>
      <c r="S128" s="156">
        <f>'1. Inputs'!M132</f>
        <v>0</v>
      </c>
      <c r="T128" s="163">
        <f>'1. Inputs'!N132</f>
        <v>0</v>
      </c>
      <c r="U128" s="78"/>
      <c r="V128" s="89"/>
      <c r="W128" s="66">
        <f>'2. Exposure Periods'!M125</f>
        <v>9</v>
      </c>
      <c r="X128" s="78"/>
      <c r="Y128" s="74"/>
      <c r="Z128" s="74"/>
      <c r="AA128" s="79"/>
      <c r="AB128" s="75"/>
      <c r="AC128" s="75"/>
      <c r="AD128" s="75"/>
      <c r="AE128" s="75"/>
      <c r="AF128" s="75"/>
      <c r="AG128" s="80"/>
      <c r="AI128" s="81"/>
    </row>
    <row r="129" spans="1:35" ht="13.8" thickBot="1" x14ac:dyDescent="0.3">
      <c r="A129" s="65">
        <f t="shared" si="10"/>
        <v>43496</v>
      </c>
      <c r="B129" s="154">
        <f>'1. Inputs'!J133</f>
        <v>0</v>
      </c>
      <c r="C129" s="117">
        <f>'1. Inputs'!K133</f>
        <v>0</v>
      </c>
      <c r="D129" s="117">
        <f t="shared" si="7"/>
        <v>0</v>
      </c>
      <c r="E129" s="73"/>
      <c r="F129" s="73"/>
      <c r="G129" s="73"/>
      <c r="H129" s="73"/>
      <c r="I129" s="73"/>
      <c r="J129" s="74"/>
      <c r="K129" s="74"/>
      <c r="L129" s="74"/>
      <c r="M129" s="74"/>
      <c r="N129" s="75"/>
      <c r="O129" s="76"/>
      <c r="P129" s="75"/>
      <c r="Q129" s="77"/>
      <c r="R129" s="54"/>
      <c r="S129" s="156">
        <f>'1. Inputs'!M133</f>
        <v>0</v>
      </c>
      <c r="T129" s="163">
        <f>'1. Inputs'!N133</f>
        <v>0</v>
      </c>
      <c r="U129" s="78"/>
      <c r="V129" s="89"/>
      <c r="W129" s="66">
        <f>'2. Exposure Periods'!M126</f>
        <v>9</v>
      </c>
      <c r="X129" s="78"/>
      <c r="Y129" s="74"/>
      <c r="Z129" s="74"/>
      <c r="AA129" s="79"/>
      <c r="AB129" s="75"/>
      <c r="AC129" s="75"/>
      <c r="AD129" s="75"/>
      <c r="AE129" s="75"/>
      <c r="AF129" s="75"/>
      <c r="AG129" s="80"/>
      <c r="AI129" s="81"/>
    </row>
    <row r="130" spans="1:35" ht="13.8" thickBot="1" x14ac:dyDescent="0.3">
      <c r="A130" s="65">
        <f t="shared" si="10"/>
        <v>43497</v>
      </c>
      <c r="B130" s="154">
        <f>'1. Inputs'!J134</f>
        <v>0</v>
      </c>
      <c r="C130" s="117">
        <f>'1. Inputs'!K134</f>
        <v>0</v>
      </c>
      <c r="D130" s="117">
        <f t="shared" si="7"/>
        <v>0</v>
      </c>
      <c r="E130" s="73"/>
      <c r="F130" s="73"/>
      <c r="G130" s="73"/>
      <c r="H130" s="73"/>
      <c r="I130" s="73"/>
      <c r="J130" s="74"/>
      <c r="K130" s="74"/>
      <c r="L130" s="74"/>
      <c r="M130" s="74"/>
      <c r="N130" s="75"/>
      <c r="O130" s="76"/>
      <c r="P130" s="75"/>
      <c r="Q130" s="77"/>
      <c r="R130" s="54"/>
      <c r="S130" s="156">
        <f>'1. Inputs'!M134</f>
        <v>0</v>
      </c>
      <c r="T130" s="163">
        <f>'1. Inputs'!N134</f>
        <v>0</v>
      </c>
      <c r="U130" s="78"/>
      <c r="V130" s="89"/>
      <c r="W130" s="66">
        <f>'2. Exposure Periods'!M127</f>
        <v>9</v>
      </c>
      <c r="X130" s="78"/>
      <c r="Y130" s="74"/>
      <c r="Z130" s="74"/>
      <c r="AA130" s="79"/>
      <c r="AB130" s="75"/>
      <c r="AC130" s="75"/>
      <c r="AD130" s="75"/>
      <c r="AE130" s="75"/>
      <c r="AF130" s="75"/>
      <c r="AG130" s="80"/>
      <c r="AI130" s="81"/>
    </row>
    <row r="131" spans="1:35" ht="13.8" thickBot="1" x14ac:dyDescent="0.3">
      <c r="A131" s="65">
        <f t="shared" si="10"/>
        <v>43498</v>
      </c>
      <c r="B131" s="154">
        <f>'1. Inputs'!J135</f>
        <v>0</v>
      </c>
      <c r="C131" s="117">
        <f>'1. Inputs'!K135</f>
        <v>0</v>
      </c>
      <c r="D131" s="117">
        <f t="shared" si="7"/>
        <v>0</v>
      </c>
      <c r="E131" s="73"/>
      <c r="F131" s="73"/>
      <c r="G131" s="73"/>
      <c r="H131" s="73"/>
      <c r="I131" s="73"/>
      <c r="J131" s="74"/>
      <c r="K131" s="74"/>
      <c r="L131" s="74"/>
      <c r="M131" s="74"/>
      <c r="N131" s="75"/>
      <c r="O131" s="76"/>
      <c r="P131" s="75"/>
      <c r="Q131" s="77"/>
      <c r="R131" s="54"/>
      <c r="S131" s="156">
        <f>'1. Inputs'!M135</f>
        <v>0</v>
      </c>
      <c r="T131" s="163">
        <f>'1. Inputs'!N135</f>
        <v>0</v>
      </c>
      <c r="U131" s="78"/>
      <c r="V131" s="89"/>
      <c r="W131" s="66">
        <f>'2. Exposure Periods'!M128</f>
        <v>0</v>
      </c>
      <c r="X131" s="78"/>
      <c r="Y131" s="74"/>
      <c r="Z131" s="74"/>
      <c r="AA131" s="79"/>
      <c r="AB131" s="75"/>
      <c r="AC131" s="75"/>
      <c r="AD131" s="75"/>
      <c r="AE131" s="75"/>
      <c r="AF131" s="75"/>
      <c r="AG131" s="80"/>
      <c r="AI131" s="81"/>
    </row>
    <row r="132" spans="1:35" ht="13.8" thickBot="1" x14ac:dyDescent="0.3">
      <c r="A132" s="65">
        <f t="shared" si="10"/>
        <v>43499</v>
      </c>
      <c r="B132" s="154">
        <f>'1. Inputs'!J136</f>
        <v>0</v>
      </c>
      <c r="C132" s="117">
        <f>'1. Inputs'!K136</f>
        <v>0</v>
      </c>
      <c r="D132" s="117">
        <f t="shared" si="7"/>
        <v>0</v>
      </c>
      <c r="E132" s="73"/>
      <c r="F132" s="73"/>
      <c r="G132" s="73"/>
      <c r="H132" s="73"/>
      <c r="I132" s="73"/>
      <c r="J132" s="74"/>
      <c r="K132" s="74"/>
      <c r="L132" s="74"/>
      <c r="M132" s="74"/>
      <c r="N132" s="75"/>
      <c r="O132" s="76"/>
      <c r="P132" s="75"/>
      <c r="Q132" s="77"/>
      <c r="R132" s="54"/>
      <c r="S132" s="156">
        <f>'1. Inputs'!M136</f>
        <v>0</v>
      </c>
      <c r="T132" s="163">
        <f>'1. Inputs'!N136</f>
        <v>0</v>
      </c>
      <c r="U132" s="78"/>
      <c r="V132" s="89"/>
      <c r="W132" s="66">
        <f>'2. Exposure Periods'!M129</f>
        <v>0</v>
      </c>
      <c r="X132" s="78"/>
      <c r="Y132" s="74"/>
      <c r="Z132" s="74"/>
      <c r="AA132" s="79"/>
      <c r="AB132" s="75"/>
      <c r="AC132" s="75"/>
      <c r="AD132" s="75"/>
      <c r="AE132" s="75"/>
      <c r="AF132" s="75"/>
      <c r="AG132" s="80"/>
      <c r="AI132" s="81"/>
    </row>
    <row r="133" spans="1:35" ht="13.8" thickBot="1" x14ac:dyDescent="0.3">
      <c r="A133" s="65">
        <f t="shared" si="10"/>
        <v>43500</v>
      </c>
      <c r="B133" s="154">
        <f>'1. Inputs'!J137</f>
        <v>0</v>
      </c>
      <c r="C133" s="117">
        <f>'1. Inputs'!K137</f>
        <v>0</v>
      </c>
      <c r="D133" s="117">
        <f t="shared" si="7"/>
        <v>0</v>
      </c>
      <c r="E133" s="73"/>
      <c r="F133" s="73"/>
      <c r="G133" s="73"/>
      <c r="H133" s="73"/>
      <c r="I133" s="73"/>
      <c r="J133" s="74"/>
      <c r="K133" s="74"/>
      <c r="L133" s="74"/>
      <c r="M133" s="74"/>
      <c r="N133" s="75"/>
      <c r="O133" s="76"/>
      <c r="P133" s="75"/>
      <c r="Q133" s="77"/>
      <c r="R133" s="54"/>
      <c r="S133" s="156">
        <f>'1. Inputs'!M137</f>
        <v>0</v>
      </c>
      <c r="T133" s="163">
        <f>'1. Inputs'!N137</f>
        <v>0</v>
      </c>
      <c r="U133" s="78"/>
      <c r="V133" s="89"/>
      <c r="W133" s="66">
        <f>'2. Exposure Periods'!M130</f>
        <v>0</v>
      </c>
      <c r="X133" s="78"/>
      <c r="Y133" s="74"/>
      <c r="Z133" s="74"/>
      <c r="AA133" s="79"/>
      <c r="AB133" s="75"/>
      <c r="AC133" s="75"/>
      <c r="AD133" s="75"/>
      <c r="AE133" s="75"/>
      <c r="AF133" s="75"/>
      <c r="AG133" s="80"/>
      <c r="AI133" s="81"/>
    </row>
    <row r="134" spans="1:35" ht="13.8" thickBot="1" x14ac:dyDescent="0.3">
      <c r="A134" s="65">
        <f t="shared" si="10"/>
        <v>43501</v>
      </c>
      <c r="B134" s="154">
        <f>'1. Inputs'!J138</f>
        <v>0</v>
      </c>
      <c r="C134" s="117">
        <f>'1. Inputs'!K138</f>
        <v>0</v>
      </c>
      <c r="D134" s="117">
        <f t="shared" si="7"/>
        <v>0</v>
      </c>
      <c r="E134" s="73"/>
      <c r="F134" s="73"/>
      <c r="G134" s="73"/>
      <c r="H134" s="73"/>
      <c r="I134" s="73"/>
      <c r="J134" s="74"/>
      <c r="K134" s="74"/>
      <c r="L134" s="74"/>
      <c r="M134" s="74"/>
      <c r="N134" s="75"/>
      <c r="O134" s="76"/>
      <c r="P134" s="75"/>
      <c r="Q134" s="77"/>
      <c r="R134" s="54"/>
      <c r="S134" s="156">
        <f>'1. Inputs'!M138</f>
        <v>0</v>
      </c>
      <c r="T134" s="163">
        <f>'1. Inputs'!N138</f>
        <v>0</v>
      </c>
      <c r="U134" s="78"/>
      <c r="V134" s="89"/>
      <c r="W134" s="66">
        <f>'2. Exposure Periods'!M131</f>
        <v>0</v>
      </c>
      <c r="X134" s="78"/>
      <c r="Y134" s="74"/>
      <c r="Z134" s="74"/>
      <c r="AA134" s="79"/>
      <c r="AB134" s="75"/>
      <c r="AC134" s="75"/>
      <c r="AD134" s="75"/>
      <c r="AE134" s="75"/>
      <c r="AF134" s="75"/>
      <c r="AG134" s="80"/>
      <c r="AI134" s="81"/>
    </row>
    <row r="135" spans="1:35" ht="13.8" thickBot="1" x14ac:dyDescent="0.3">
      <c r="A135" s="65">
        <f t="shared" si="10"/>
        <v>43502</v>
      </c>
      <c r="B135" s="154">
        <f>'1. Inputs'!J139</f>
        <v>0</v>
      </c>
      <c r="C135" s="117">
        <f>'1. Inputs'!K139</f>
        <v>0</v>
      </c>
      <c r="D135" s="117">
        <f t="shared" si="7"/>
        <v>0</v>
      </c>
      <c r="E135" s="73"/>
      <c r="F135" s="73"/>
      <c r="G135" s="73"/>
      <c r="H135" s="73"/>
      <c r="I135" s="73"/>
      <c r="J135" s="74"/>
      <c r="K135" s="74"/>
      <c r="L135" s="74"/>
      <c r="M135" s="74"/>
      <c r="N135" s="75"/>
      <c r="O135" s="76"/>
      <c r="P135" s="75"/>
      <c r="Q135" s="77"/>
      <c r="R135" s="54"/>
      <c r="S135" s="156">
        <f>'1. Inputs'!M139</f>
        <v>0</v>
      </c>
      <c r="T135" s="163">
        <f>'1. Inputs'!N139</f>
        <v>0</v>
      </c>
      <c r="U135" s="78"/>
      <c r="V135" s="89"/>
      <c r="W135" s="66">
        <f>'2. Exposure Periods'!M132</f>
        <v>0</v>
      </c>
      <c r="X135" s="78"/>
      <c r="Y135" s="74"/>
      <c r="Z135" s="74"/>
      <c r="AA135" s="79"/>
      <c r="AB135" s="75"/>
      <c r="AC135" s="75"/>
      <c r="AD135" s="75"/>
      <c r="AE135" s="75"/>
      <c r="AF135" s="75"/>
      <c r="AG135" s="80"/>
      <c r="AI135" s="81"/>
    </row>
    <row r="136" spans="1:35" ht="13.8" thickBot="1" x14ac:dyDescent="0.3">
      <c r="A136" s="65">
        <f t="shared" si="10"/>
        <v>43503</v>
      </c>
      <c r="B136" s="154">
        <f>'1. Inputs'!J140</f>
        <v>0</v>
      </c>
      <c r="C136" s="117">
        <f>'1. Inputs'!K140</f>
        <v>0</v>
      </c>
      <c r="D136" s="117">
        <f t="shared" ref="D136:D158" si="12">B136+C136</f>
        <v>0</v>
      </c>
      <c r="E136" s="73"/>
      <c r="F136" s="73"/>
      <c r="G136" s="73"/>
      <c r="H136" s="73"/>
      <c r="I136" s="73"/>
      <c r="J136" s="74"/>
      <c r="K136" s="74"/>
      <c r="L136" s="74"/>
      <c r="M136" s="74"/>
      <c r="N136" s="75"/>
      <c r="O136" s="76"/>
      <c r="P136" s="75"/>
      <c r="Q136" s="77"/>
      <c r="R136" s="54"/>
      <c r="S136" s="156">
        <f>'1. Inputs'!M140</f>
        <v>0</v>
      </c>
      <c r="T136" s="163">
        <f>'1. Inputs'!N140</f>
        <v>0</v>
      </c>
      <c r="U136" s="78"/>
      <c r="V136" s="89"/>
      <c r="W136" s="66">
        <f>'2. Exposure Periods'!M133</f>
        <v>0</v>
      </c>
      <c r="X136" s="78"/>
      <c r="Y136" s="74"/>
      <c r="Z136" s="74"/>
      <c r="AA136" s="79"/>
      <c r="AB136" s="75"/>
      <c r="AC136" s="75"/>
      <c r="AD136" s="75"/>
      <c r="AE136" s="75"/>
      <c r="AF136" s="75"/>
      <c r="AG136" s="80"/>
      <c r="AI136" s="81"/>
    </row>
    <row r="137" spans="1:35" ht="13.8" thickBot="1" x14ac:dyDescent="0.3">
      <c r="A137" s="65">
        <f t="shared" ref="A137:A158" si="13">A136+1</f>
        <v>43504</v>
      </c>
      <c r="B137" s="154">
        <f>'1. Inputs'!J141</f>
        <v>0</v>
      </c>
      <c r="C137" s="117">
        <f>'1. Inputs'!K141</f>
        <v>0</v>
      </c>
      <c r="D137" s="117">
        <f t="shared" si="12"/>
        <v>0</v>
      </c>
      <c r="E137" s="73"/>
      <c r="F137" s="73"/>
      <c r="G137" s="73"/>
      <c r="H137" s="73"/>
      <c r="I137" s="73"/>
      <c r="J137" s="74"/>
      <c r="K137" s="74"/>
      <c r="L137" s="74"/>
      <c r="M137" s="74"/>
      <c r="N137" s="75"/>
      <c r="O137" s="76"/>
      <c r="P137" s="75"/>
      <c r="Q137" s="77"/>
      <c r="R137" s="54"/>
      <c r="S137" s="156">
        <f>'1. Inputs'!M141</f>
        <v>0</v>
      </c>
      <c r="T137" s="163">
        <f>'1. Inputs'!N141</f>
        <v>0</v>
      </c>
      <c r="U137" s="78"/>
      <c r="V137" s="89"/>
      <c r="W137" s="66">
        <f>'2. Exposure Periods'!M134</f>
        <v>0</v>
      </c>
      <c r="X137" s="78"/>
      <c r="Y137" s="74"/>
      <c r="Z137" s="74"/>
      <c r="AA137" s="79"/>
      <c r="AB137" s="75"/>
      <c r="AC137" s="75"/>
      <c r="AD137" s="75"/>
      <c r="AE137" s="75"/>
      <c r="AF137" s="75"/>
      <c r="AG137" s="80"/>
      <c r="AI137" s="81"/>
    </row>
    <row r="138" spans="1:35" ht="13.8" thickBot="1" x14ac:dyDescent="0.3">
      <c r="A138" s="65">
        <f t="shared" si="13"/>
        <v>43505</v>
      </c>
      <c r="B138" s="154">
        <f>'1. Inputs'!J142</f>
        <v>0</v>
      </c>
      <c r="C138" s="117">
        <f>'1. Inputs'!K142</f>
        <v>0</v>
      </c>
      <c r="D138" s="117">
        <f t="shared" si="12"/>
        <v>0</v>
      </c>
      <c r="E138" s="73"/>
      <c r="F138" s="73"/>
      <c r="G138" s="73"/>
      <c r="H138" s="73"/>
      <c r="I138" s="73"/>
      <c r="J138" s="74"/>
      <c r="K138" s="74"/>
      <c r="L138" s="74"/>
      <c r="M138" s="74"/>
      <c r="N138" s="75"/>
      <c r="O138" s="76"/>
      <c r="P138" s="75"/>
      <c r="Q138" s="77"/>
      <c r="R138" s="54"/>
      <c r="S138" s="156">
        <f>'1. Inputs'!M142</f>
        <v>0</v>
      </c>
      <c r="T138" s="163">
        <f>'1. Inputs'!N142</f>
        <v>0</v>
      </c>
      <c r="U138" s="78"/>
      <c r="V138" s="89"/>
      <c r="W138" s="66">
        <f>'2. Exposure Periods'!M135</f>
        <v>0</v>
      </c>
      <c r="X138" s="78"/>
      <c r="Y138" s="74"/>
      <c r="Z138" s="74"/>
      <c r="AA138" s="79"/>
      <c r="AB138" s="75"/>
      <c r="AC138" s="75"/>
      <c r="AD138" s="75"/>
      <c r="AE138" s="75"/>
      <c r="AF138" s="75"/>
      <c r="AG138" s="80"/>
      <c r="AI138" s="81"/>
    </row>
    <row r="139" spans="1:35" ht="13.8" thickBot="1" x14ac:dyDescent="0.3">
      <c r="A139" s="65">
        <f t="shared" si="13"/>
        <v>43506</v>
      </c>
      <c r="B139" s="154">
        <f>'1. Inputs'!J143</f>
        <v>0</v>
      </c>
      <c r="C139" s="117">
        <f>'1. Inputs'!K143</f>
        <v>0</v>
      </c>
      <c r="D139" s="117">
        <f t="shared" si="12"/>
        <v>0</v>
      </c>
      <c r="E139" s="73"/>
      <c r="F139" s="73"/>
      <c r="G139" s="73"/>
      <c r="H139" s="73"/>
      <c r="I139" s="73"/>
      <c r="J139" s="74"/>
      <c r="K139" s="74"/>
      <c r="L139" s="74"/>
      <c r="M139" s="74"/>
      <c r="N139" s="75"/>
      <c r="O139" s="76"/>
      <c r="P139" s="75"/>
      <c r="Q139" s="77"/>
      <c r="R139" s="54"/>
      <c r="S139" s="156">
        <f>'1. Inputs'!M143</f>
        <v>0</v>
      </c>
      <c r="T139" s="163">
        <f>'1. Inputs'!N143</f>
        <v>0</v>
      </c>
      <c r="U139" s="78"/>
      <c r="V139" s="89"/>
      <c r="W139" s="66">
        <f>'2. Exposure Periods'!M136</f>
        <v>0</v>
      </c>
      <c r="X139" s="78"/>
      <c r="Y139" s="74"/>
      <c r="Z139" s="74"/>
      <c r="AA139" s="79"/>
      <c r="AB139" s="75"/>
      <c r="AC139" s="75"/>
      <c r="AD139" s="75"/>
      <c r="AE139" s="75"/>
      <c r="AF139" s="75"/>
      <c r="AG139" s="80"/>
      <c r="AI139" s="81"/>
    </row>
    <row r="140" spans="1:35" ht="13.8" thickBot="1" x14ac:dyDescent="0.3">
      <c r="A140" s="65">
        <f t="shared" si="13"/>
        <v>43507</v>
      </c>
      <c r="B140" s="154">
        <f>'1. Inputs'!J144</f>
        <v>0</v>
      </c>
      <c r="C140" s="117">
        <f>'1. Inputs'!K144</f>
        <v>0</v>
      </c>
      <c r="D140" s="117">
        <f t="shared" si="12"/>
        <v>0</v>
      </c>
      <c r="E140" s="73"/>
      <c r="F140" s="73"/>
      <c r="G140" s="73"/>
      <c r="H140" s="73"/>
      <c r="I140" s="73"/>
      <c r="J140" s="74"/>
      <c r="K140" s="74"/>
      <c r="L140" s="74"/>
      <c r="M140" s="74"/>
      <c r="N140" s="75"/>
      <c r="O140" s="76"/>
      <c r="P140" s="75"/>
      <c r="Q140" s="77"/>
      <c r="R140" s="54"/>
      <c r="S140" s="156">
        <f>'1. Inputs'!M144</f>
        <v>0</v>
      </c>
      <c r="T140" s="163">
        <f>'1. Inputs'!N144</f>
        <v>0</v>
      </c>
      <c r="U140" s="78"/>
      <c r="V140" s="89"/>
      <c r="W140" s="66">
        <f>'2. Exposure Periods'!M137</f>
        <v>0</v>
      </c>
      <c r="X140" s="78"/>
      <c r="Y140" s="74"/>
      <c r="Z140" s="74"/>
      <c r="AA140" s="79"/>
      <c r="AB140" s="75"/>
      <c r="AC140" s="75"/>
      <c r="AD140" s="75"/>
      <c r="AE140" s="75"/>
      <c r="AF140" s="75"/>
      <c r="AG140" s="80"/>
      <c r="AI140" s="81"/>
    </row>
    <row r="141" spans="1:35" ht="13.8" thickBot="1" x14ac:dyDescent="0.3">
      <c r="A141" s="65">
        <f t="shared" si="13"/>
        <v>43508</v>
      </c>
      <c r="B141" s="154">
        <f>'1. Inputs'!J145</f>
        <v>0</v>
      </c>
      <c r="C141" s="117">
        <f>'1. Inputs'!K145</f>
        <v>0</v>
      </c>
      <c r="D141" s="117">
        <f t="shared" si="12"/>
        <v>0</v>
      </c>
      <c r="E141" s="73"/>
      <c r="F141" s="73"/>
      <c r="G141" s="73"/>
      <c r="H141" s="73"/>
      <c r="I141" s="73"/>
      <c r="J141" s="74"/>
      <c r="K141" s="74"/>
      <c r="L141" s="74"/>
      <c r="M141" s="74"/>
      <c r="N141" s="75"/>
      <c r="O141" s="76"/>
      <c r="P141" s="75"/>
      <c r="Q141" s="77"/>
      <c r="R141" s="54"/>
      <c r="S141" s="156">
        <f>'1. Inputs'!M145</f>
        <v>0</v>
      </c>
      <c r="T141" s="163">
        <f>'1. Inputs'!N145</f>
        <v>0</v>
      </c>
      <c r="U141" s="78"/>
      <c r="V141" s="89"/>
      <c r="W141" s="66">
        <f>'2. Exposure Periods'!M138</f>
        <v>0</v>
      </c>
      <c r="X141" s="78"/>
      <c r="Y141" s="74"/>
      <c r="Z141" s="74"/>
      <c r="AA141" s="79"/>
      <c r="AB141" s="75"/>
      <c r="AC141" s="75"/>
      <c r="AD141" s="75"/>
      <c r="AE141" s="75"/>
      <c r="AF141" s="75"/>
      <c r="AG141" s="80"/>
      <c r="AI141" s="81"/>
    </row>
    <row r="142" spans="1:35" ht="13.8" thickBot="1" x14ac:dyDescent="0.3">
      <c r="A142" s="65">
        <f t="shared" si="13"/>
        <v>43509</v>
      </c>
      <c r="B142" s="154">
        <f>'1. Inputs'!J146</f>
        <v>0</v>
      </c>
      <c r="C142" s="117">
        <f>'1. Inputs'!K146</f>
        <v>0</v>
      </c>
      <c r="D142" s="117">
        <f t="shared" si="12"/>
        <v>0</v>
      </c>
      <c r="E142" s="73"/>
      <c r="F142" s="73"/>
      <c r="G142" s="73"/>
      <c r="H142" s="73"/>
      <c r="I142" s="73"/>
      <c r="J142" s="74"/>
      <c r="K142" s="74"/>
      <c r="L142" s="74"/>
      <c r="M142" s="74"/>
      <c r="N142" s="75"/>
      <c r="O142" s="76"/>
      <c r="P142" s="75"/>
      <c r="Q142" s="77"/>
      <c r="R142" s="54"/>
      <c r="S142" s="156">
        <f>'1. Inputs'!M146</f>
        <v>0</v>
      </c>
      <c r="T142" s="163">
        <f>'1. Inputs'!N146</f>
        <v>0</v>
      </c>
      <c r="U142" s="78"/>
      <c r="V142" s="89"/>
      <c r="W142" s="66">
        <f>'2. Exposure Periods'!M139</f>
        <v>0</v>
      </c>
      <c r="X142" s="78"/>
      <c r="Y142" s="74"/>
      <c r="Z142" s="74"/>
      <c r="AA142" s="79"/>
      <c r="AB142" s="75"/>
      <c r="AC142" s="75"/>
      <c r="AD142" s="75"/>
      <c r="AE142" s="75"/>
      <c r="AF142" s="75"/>
      <c r="AG142" s="80"/>
      <c r="AI142" s="81"/>
    </row>
    <row r="143" spans="1:35" ht="13.8" thickBot="1" x14ac:dyDescent="0.3">
      <c r="A143" s="65">
        <f t="shared" si="13"/>
        <v>43510</v>
      </c>
      <c r="B143" s="154">
        <f>'1. Inputs'!J147</f>
        <v>0</v>
      </c>
      <c r="C143" s="117">
        <f>'1. Inputs'!K147</f>
        <v>0</v>
      </c>
      <c r="D143" s="117">
        <f t="shared" si="12"/>
        <v>0</v>
      </c>
      <c r="E143" s="73"/>
      <c r="F143" s="73"/>
      <c r="G143" s="73"/>
      <c r="H143" s="73"/>
      <c r="I143" s="73"/>
      <c r="J143" s="74"/>
      <c r="K143" s="74"/>
      <c r="L143" s="74"/>
      <c r="M143" s="74"/>
      <c r="N143" s="75"/>
      <c r="O143" s="76"/>
      <c r="P143" s="75"/>
      <c r="Q143" s="77"/>
      <c r="R143" s="54"/>
      <c r="S143" s="156">
        <f>'1. Inputs'!M147</f>
        <v>0</v>
      </c>
      <c r="T143" s="163">
        <f>'1. Inputs'!N147</f>
        <v>0</v>
      </c>
      <c r="U143" s="78"/>
      <c r="V143" s="89"/>
      <c r="W143" s="66">
        <f>'2. Exposure Periods'!M140</f>
        <v>0</v>
      </c>
      <c r="X143" s="78"/>
      <c r="Y143" s="74"/>
      <c r="Z143" s="74"/>
      <c r="AA143" s="79"/>
      <c r="AB143" s="75"/>
      <c r="AC143" s="75"/>
      <c r="AD143" s="75"/>
      <c r="AE143" s="75"/>
      <c r="AF143" s="75"/>
      <c r="AG143" s="80"/>
      <c r="AI143" s="81"/>
    </row>
    <row r="144" spans="1:35" ht="13.8" thickBot="1" x14ac:dyDescent="0.3">
      <c r="A144" s="65">
        <f t="shared" si="13"/>
        <v>43511</v>
      </c>
      <c r="B144" s="154">
        <f>'1. Inputs'!J148</f>
        <v>0</v>
      </c>
      <c r="C144" s="117">
        <f>'1. Inputs'!K148</f>
        <v>0</v>
      </c>
      <c r="D144" s="117">
        <f t="shared" si="12"/>
        <v>0</v>
      </c>
      <c r="E144" s="73"/>
      <c r="F144" s="73"/>
      <c r="G144" s="73"/>
      <c r="H144" s="73"/>
      <c r="I144" s="73"/>
      <c r="J144" s="74"/>
      <c r="K144" s="74"/>
      <c r="L144" s="74"/>
      <c r="M144" s="74"/>
      <c r="N144" s="75"/>
      <c r="O144" s="76"/>
      <c r="P144" s="75"/>
      <c r="Q144" s="77"/>
      <c r="R144" s="54"/>
      <c r="S144" s="156">
        <f>'1. Inputs'!M148</f>
        <v>0</v>
      </c>
      <c r="T144" s="163">
        <f>'1. Inputs'!N148</f>
        <v>0</v>
      </c>
      <c r="U144" s="78"/>
      <c r="V144" s="89"/>
      <c r="W144" s="66">
        <f>'2. Exposure Periods'!M141</f>
        <v>0</v>
      </c>
      <c r="X144" s="78"/>
      <c r="Y144" s="74"/>
      <c r="Z144" s="74"/>
      <c r="AA144" s="79"/>
      <c r="AB144" s="75"/>
      <c r="AC144" s="75"/>
      <c r="AD144" s="75"/>
      <c r="AE144" s="75"/>
      <c r="AF144" s="75"/>
      <c r="AG144" s="80"/>
      <c r="AI144" s="81"/>
    </row>
    <row r="145" spans="1:35" ht="13.8" thickBot="1" x14ac:dyDescent="0.3">
      <c r="A145" s="65">
        <f t="shared" si="13"/>
        <v>43512</v>
      </c>
      <c r="B145" s="154">
        <f>'1. Inputs'!J149</f>
        <v>0</v>
      </c>
      <c r="C145" s="117">
        <f>'1. Inputs'!K149</f>
        <v>0</v>
      </c>
      <c r="D145" s="117">
        <f t="shared" si="12"/>
        <v>0</v>
      </c>
      <c r="E145" s="73"/>
      <c r="F145" s="73"/>
      <c r="G145" s="73"/>
      <c r="H145" s="73"/>
      <c r="I145" s="73"/>
      <c r="J145" s="74"/>
      <c r="K145" s="74"/>
      <c r="L145" s="74"/>
      <c r="M145" s="74"/>
      <c r="N145" s="75"/>
      <c r="O145" s="76"/>
      <c r="P145" s="75"/>
      <c r="Q145" s="77"/>
      <c r="R145" s="54"/>
      <c r="S145" s="156">
        <f>'1. Inputs'!M149</f>
        <v>0</v>
      </c>
      <c r="T145" s="163">
        <f>'1. Inputs'!N149</f>
        <v>0</v>
      </c>
      <c r="U145" s="78"/>
      <c r="V145" s="89"/>
      <c r="W145" s="66">
        <f>'2. Exposure Periods'!M142</f>
        <v>0</v>
      </c>
      <c r="X145" s="78"/>
      <c r="Y145" s="74"/>
      <c r="Z145" s="74"/>
      <c r="AA145" s="79"/>
      <c r="AB145" s="75"/>
      <c r="AC145" s="75"/>
      <c r="AD145" s="75"/>
      <c r="AE145" s="75"/>
      <c r="AF145" s="75"/>
      <c r="AG145" s="80"/>
      <c r="AI145" s="81"/>
    </row>
    <row r="146" spans="1:35" ht="13.8" thickBot="1" x14ac:dyDescent="0.3">
      <c r="A146" s="65">
        <f t="shared" si="13"/>
        <v>43513</v>
      </c>
      <c r="B146" s="154">
        <f>'1. Inputs'!J150</f>
        <v>0</v>
      </c>
      <c r="C146" s="117">
        <f>'1. Inputs'!K150</f>
        <v>0</v>
      </c>
      <c r="D146" s="117">
        <f t="shared" si="12"/>
        <v>0</v>
      </c>
      <c r="E146" s="73"/>
      <c r="F146" s="73"/>
      <c r="G146" s="73"/>
      <c r="H146" s="73"/>
      <c r="I146" s="73"/>
      <c r="J146" s="74"/>
      <c r="K146" s="74"/>
      <c r="L146" s="74"/>
      <c r="M146" s="74"/>
      <c r="N146" s="75"/>
      <c r="O146" s="76"/>
      <c r="P146" s="75"/>
      <c r="Q146" s="77"/>
      <c r="R146" s="54"/>
      <c r="S146" s="156">
        <f>'1. Inputs'!M150</f>
        <v>0</v>
      </c>
      <c r="T146" s="163">
        <f>'1. Inputs'!N150</f>
        <v>0</v>
      </c>
      <c r="U146" s="78"/>
      <c r="V146" s="89"/>
      <c r="W146" s="66">
        <f>'2. Exposure Periods'!M143</f>
        <v>0</v>
      </c>
      <c r="X146" s="78"/>
      <c r="Y146" s="74"/>
      <c r="Z146" s="74"/>
      <c r="AA146" s="79"/>
      <c r="AB146" s="75"/>
      <c r="AC146" s="75"/>
      <c r="AD146" s="75"/>
      <c r="AE146" s="75"/>
      <c r="AF146" s="75"/>
      <c r="AG146" s="80"/>
      <c r="AI146" s="81"/>
    </row>
    <row r="147" spans="1:35" ht="13.8" thickBot="1" x14ac:dyDescent="0.3">
      <c r="A147" s="65">
        <f t="shared" si="13"/>
        <v>43514</v>
      </c>
      <c r="B147" s="154">
        <f>'1. Inputs'!J151</f>
        <v>0</v>
      </c>
      <c r="C147" s="117">
        <f>'1. Inputs'!K151</f>
        <v>0</v>
      </c>
      <c r="D147" s="117">
        <f t="shared" si="12"/>
        <v>0</v>
      </c>
      <c r="E147" s="73"/>
      <c r="F147" s="73"/>
      <c r="G147" s="73"/>
      <c r="H147" s="73"/>
      <c r="I147" s="73"/>
      <c r="J147" s="74"/>
      <c r="K147" s="74"/>
      <c r="L147" s="74"/>
      <c r="M147" s="74"/>
      <c r="N147" s="75"/>
      <c r="O147" s="76"/>
      <c r="P147" s="75"/>
      <c r="Q147" s="77"/>
      <c r="R147" s="54"/>
      <c r="S147" s="156">
        <f>'1. Inputs'!M151</f>
        <v>0</v>
      </c>
      <c r="T147" s="163">
        <f>'1. Inputs'!N151</f>
        <v>0</v>
      </c>
      <c r="U147" s="78"/>
      <c r="V147" s="89"/>
      <c r="W147" s="66">
        <f>'2. Exposure Periods'!M144</f>
        <v>0</v>
      </c>
      <c r="X147" s="78"/>
      <c r="Y147" s="74"/>
      <c r="Z147" s="74"/>
      <c r="AA147" s="79"/>
      <c r="AB147" s="75"/>
      <c r="AC147" s="75"/>
      <c r="AD147" s="75"/>
      <c r="AE147" s="75"/>
      <c r="AF147" s="75"/>
      <c r="AG147" s="80"/>
      <c r="AI147" s="81"/>
    </row>
    <row r="148" spans="1:35" ht="13.8" thickBot="1" x14ac:dyDescent="0.3">
      <c r="A148" s="65">
        <f t="shared" si="13"/>
        <v>43515</v>
      </c>
      <c r="B148" s="154">
        <f>'1. Inputs'!J152</f>
        <v>0</v>
      </c>
      <c r="C148" s="117">
        <f>'1. Inputs'!K152</f>
        <v>0</v>
      </c>
      <c r="D148" s="117">
        <f t="shared" si="12"/>
        <v>0</v>
      </c>
      <c r="E148" s="73"/>
      <c r="F148" s="73"/>
      <c r="G148" s="73"/>
      <c r="H148" s="73"/>
      <c r="I148" s="73"/>
      <c r="J148" s="74"/>
      <c r="K148" s="74"/>
      <c r="L148" s="74"/>
      <c r="M148" s="74"/>
      <c r="N148" s="75"/>
      <c r="O148" s="76"/>
      <c r="P148" s="75"/>
      <c r="Q148" s="77"/>
      <c r="R148" s="54"/>
      <c r="S148" s="156">
        <f>'1. Inputs'!M152</f>
        <v>0</v>
      </c>
      <c r="T148" s="163">
        <f>'1. Inputs'!N152</f>
        <v>0</v>
      </c>
      <c r="U148" s="78"/>
      <c r="V148" s="89"/>
      <c r="W148" s="66">
        <f>'2. Exposure Periods'!M145</f>
        <v>0</v>
      </c>
      <c r="X148" s="78"/>
      <c r="Y148" s="74"/>
      <c r="Z148" s="74"/>
      <c r="AA148" s="79"/>
      <c r="AB148" s="75"/>
      <c r="AC148" s="75"/>
      <c r="AD148" s="75"/>
      <c r="AE148" s="75"/>
      <c r="AF148" s="75"/>
      <c r="AG148" s="80"/>
      <c r="AI148" s="81"/>
    </row>
    <row r="149" spans="1:35" ht="13.8" thickBot="1" x14ac:dyDescent="0.3">
      <c r="A149" s="65">
        <f t="shared" si="13"/>
        <v>43516</v>
      </c>
      <c r="B149" s="154">
        <f>'1. Inputs'!J153</f>
        <v>0</v>
      </c>
      <c r="C149" s="117">
        <f>'1. Inputs'!K153</f>
        <v>0</v>
      </c>
      <c r="D149" s="117">
        <f t="shared" si="12"/>
        <v>0</v>
      </c>
      <c r="E149" s="73"/>
      <c r="F149" s="73"/>
      <c r="G149" s="73"/>
      <c r="H149" s="73"/>
      <c r="I149" s="73"/>
      <c r="J149" s="74"/>
      <c r="K149" s="74"/>
      <c r="L149" s="74"/>
      <c r="M149" s="74"/>
      <c r="N149" s="75"/>
      <c r="O149" s="76"/>
      <c r="P149" s="75"/>
      <c r="Q149" s="77"/>
      <c r="R149" s="54"/>
      <c r="S149" s="156">
        <f>'1. Inputs'!M153</f>
        <v>0</v>
      </c>
      <c r="T149" s="163">
        <f>'1. Inputs'!N153</f>
        <v>0</v>
      </c>
      <c r="U149" s="78"/>
      <c r="V149" s="89"/>
      <c r="W149" s="66">
        <f>'2. Exposure Periods'!M146</f>
        <v>0</v>
      </c>
      <c r="X149" s="78"/>
      <c r="Y149" s="74"/>
      <c r="Z149" s="74"/>
      <c r="AA149" s="79"/>
      <c r="AB149" s="75"/>
      <c r="AC149" s="75"/>
      <c r="AD149" s="75"/>
      <c r="AE149" s="75"/>
      <c r="AF149" s="75"/>
      <c r="AG149" s="80"/>
      <c r="AI149" s="81"/>
    </row>
    <row r="150" spans="1:35" ht="13.8" thickBot="1" x14ac:dyDescent="0.3">
      <c r="A150" s="65">
        <f t="shared" si="13"/>
        <v>43517</v>
      </c>
      <c r="B150" s="154">
        <f>'1. Inputs'!J154</f>
        <v>0</v>
      </c>
      <c r="C150" s="117">
        <f>'1. Inputs'!K154</f>
        <v>0</v>
      </c>
      <c r="D150" s="117">
        <f t="shared" si="12"/>
        <v>0</v>
      </c>
      <c r="E150" s="73"/>
      <c r="F150" s="73"/>
      <c r="G150" s="73"/>
      <c r="H150" s="73"/>
      <c r="I150" s="73"/>
      <c r="J150" s="74"/>
      <c r="K150" s="74"/>
      <c r="L150" s="74"/>
      <c r="M150" s="74"/>
      <c r="N150" s="75"/>
      <c r="O150" s="76"/>
      <c r="P150" s="75"/>
      <c r="Q150" s="77"/>
      <c r="R150" s="54"/>
      <c r="S150" s="156">
        <f>'1. Inputs'!M154</f>
        <v>0</v>
      </c>
      <c r="T150" s="163">
        <f>'1. Inputs'!N154</f>
        <v>0</v>
      </c>
      <c r="U150" s="78"/>
      <c r="V150" s="89"/>
      <c r="W150" s="66">
        <f>'2. Exposure Periods'!M147</f>
        <v>0</v>
      </c>
      <c r="X150" s="78"/>
      <c r="Y150" s="74"/>
      <c r="Z150" s="74"/>
      <c r="AA150" s="79"/>
      <c r="AB150" s="75"/>
      <c r="AC150" s="75"/>
      <c r="AD150" s="75"/>
      <c r="AE150" s="75"/>
      <c r="AF150" s="75"/>
      <c r="AG150" s="80"/>
      <c r="AI150" s="81"/>
    </row>
    <row r="151" spans="1:35" ht="13.8" thickBot="1" x14ac:dyDescent="0.3">
      <c r="A151" s="65">
        <f t="shared" si="13"/>
        <v>43518</v>
      </c>
      <c r="B151" s="154">
        <f>'1. Inputs'!J155</f>
        <v>0</v>
      </c>
      <c r="C151" s="117">
        <f>'1. Inputs'!K155</f>
        <v>0</v>
      </c>
      <c r="D151" s="117">
        <f t="shared" si="12"/>
        <v>0</v>
      </c>
      <c r="E151" s="73"/>
      <c r="F151" s="73"/>
      <c r="G151" s="73"/>
      <c r="H151" s="73"/>
      <c r="I151" s="73"/>
      <c r="J151" s="74"/>
      <c r="K151" s="74"/>
      <c r="L151" s="74"/>
      <c r="M151" s="74"/>
      <c r="N151" s="75"/>
      <c r="O151" s="76"/>
      <c r="P151" s="75"/>
      <c r="Q151" s="77"/>
      <c r="R151" s="54"/>
      <c r="S151" s="156">
        <f>'1. Inputs'!M155</f>
        <v>0</v>
      </c>
      <c r="T151" s="163">
        <f>'1. Inputs'!N155</f>
        <v>0</v>
      </c>
      <c r="U151" s="78"/>
      <c r="V151" s="89"/>
      <c r="W151" s="66">
        <f>'2. Exposure Periods'!M148</f>
        <v>0</v>
      </c>
      <c r="X151" s="78"/>
      <c r="Y151" s="74"/>
      <c r="Z151" s="74"/>
      <c r="AA151" s="79"/>
      <c r="AB151" s="75"/>
      <c r="AC151" s="75"/>
      <c r="AD151" s="75"/>
      <c r="AE151" s="75"/>
      <c r="AF151" s="75"/>
      <c r="AG151" s="80"/>
      <c r="AI151" s="81"/>
    </row>
    <row r="152" spans="1:35" ht="13.8" thickBot="1" x14ac:dyDescent="0.3">
      <c r="A152" s="65">
        <f t="shared" si="13"/>
        <v>43519</v>
      </c>
      <c r="B152" s="154">
        <f>'1. Inputs'!J156</f>
        <v>0</v>
      </c>
      <c r="C152" s="117">
        <f>'1. Inputs'!K156</f>
        <v>0</v>
      </c>
      <c r="D152" s="117">
        <f t="shared" si="12"/>
        <v>0</v>
      </c>
      <c r="E152" s="73"/>
      <c r="F152" s="73"/>
      <c r="G152" s="73"/>
      <c r="H152" s="73"/>
      <c r="I152" s="73"/>
      <c r="J152" s="74"/>
      <c r="K152" s="74"/>
      <c r="L152" s="74"/>
      <c r="M152" s="74"/>
      <c r="N152" s="75"/>
      <c r="O152" s="76"/>
      <c r="P152" s="75"/>
      <c r="Q152" s="77"/>
      <c r="R152" s="54"/>
      <c r="S152" s="156">
        <f>'1. Inputs'!M156</f>
        <v>0</v>
      </c>
      <c r="T152" s="163">
        <f>'1. Inputs'!N156</f>
        <v>0</v>
      </c>
      <c r="U152" s="78"/>
      <c r="V152" s="89"/>
      <c r="W152" s="66">
        <f>'2. Exposure Periods'!M149</f>
        <v>0</v>
      </c>
      <c r="X152" s="78"/>
      <c r="Y152" s="74"/>
      <c r="Z152" s="74"/>
      <c r="AA152" s="79"/>
      <c r="AB152" s="75"/>
      <c r="AC152" s="75"/>
      <c r="AD152" s="75"/>
      <c r="AE152" s="75"/>
      <c r="AF152" s="75"/>
      <c r="AG152" s="80"/>
      <c r="AI152" s="81"/>
    </row>
    <row r="153" spans="1:35" ht="13.8" thickBot="1" x14ac:dyDescent="0.3">
      <c r="A153" s="65">
        <f t="shared" si="13"/>
        <v>43520</v>
      </c>
      <c r="B153" s="154">
        <f>'1. Inputs'!J157</f>
        <v>0</v>
      </c>
      <c r="C153" s="117">
        <f>'1. Inputs'!K157</f>
        <v>0</v>
      </c>
      <c r="D153" s="117">
        <f t="shared" si="12"/>
        <v>0</v>
      </c>
      <c r="E153" s="73"/>
      <c r="F153" s="73"/>
      <c r="G153" s="73"/>
      <c r="H153" s="73"/>
      <c r="I153" s="73"/>
      <c r="J153" s="74"/>
      <c r="K153" s="74"/>
      <c r="L153" s="74"/>
      <c r="M153" s="74"/>
      <c r="N153" s="75"/>
      <c r="O153" s="76"/>
      <c r="P153" s="75"/>
      <c r="Q153" s="77"/>
      <c r="R153" s="54"/>
      <c r="S153" s="156">
        <f>'1. Inputs'!M157</f>
        <v>0</v>
      </c>
      <c r="T153" s="163">
        <f>'1. Inputs'!N157</f>
        <v>0</v>
      </c>
      <c r="U153" s="78"/>
      <c r="V153" s="89"/>
      <c r="W153" s="66">
        <f>'2. Exposure Periods'!M150</f>
        <v>0</v>
      </c>
      <c r="X153" s="78"/>
      <c r="Y153" s="74"/>
      <c r="Z153" s="74"/>
      <c r="AA153" s="79"/>
      <c r="AB153" s="75"/>
      <c r="AC153" s="75"/>
      <c r="AD153" s="75"/>
      <c r="AE153" s="75"/>
      <c r="AF153" s="75"/>
      <c r="AG153" s="80"/>
      <c r="AI153" s="81"/>
    </row>
    <row r="154" spans="1:35" ht="13.8" thickBot="1" x14ac:dyDescent="0.3">
      <c r="A154" s="65">
        <f t="shared" si="13"/>
        <v>43521</v>
      </c>
      <c r="B154" s="154">
        <f>'1. Inputs'!J158</f>
        <v>0</v>
      </c>
      <c r="C154" s="117">
        <f>'1. Inputs'!K158</f>
        <v>0</v>
      </c>
      <c r="D154" s="117">
        <f t="shared" si="12"/>
        <v>0</v>
      </c>
      <c r="E154" s="73"/>
      <c r="F154" s="73"/>
      <c r="G154" s="73"/>
      <c r="H154" s="73"/>
      <c r="I154" s="73"/>
      <c r="J154" s="74"/>
      <c r="K154" s="74"/>
      <c r="L154" s="74"/>
      <c r="M154" s="74"/>
      <c r="N154" s="75"/>
      <c r="O154" s="76"/>
      <c r="P154" s="75"/>
      <c r="Q154" s="77"/>
      <c r="R154" s="54"/>
      <c r="S154" s="156">
        <f>'1. Inputs'!M158</f>
        <v>0</v>
      </c>
      <c r="T154" s="163">
        <f>'1. Inputs'!N158</f>
        <v>0</v>
      </c>
      <c r="U154" s="78"/>
      <c r="V154" s="89"/>
      <c r="W154" s="66">
        <f>'2. Exposure Periods'!M151</f>
        <v>0</v>
      </c>
      <c r="X154" s="78"/>
      <c r="Y154" s="74"/>
      <c r="Z154" s="74"/>
      <c r="AA154" s="79"/>
      <c r="AB154" s="75"/>
      <c r="AC154" s="75"/>
      <c r="AD154" s="75"/>
      <c r="AE154" s="75"/>
      <c r="AF154" s="75"/>
      <c r="AG154" s="80"/>
      <c r="AI154" s="81"/>
    </row>
    <row r="155" spans="1:35" ht="13.8" thickBot="1" x14ac:dyDescent="0.3">
      <c r="A155" s="65">
        <f t="shared" si="13"/>
        <v>43522</v>
      </c>
      <c r="B155" s="154">
        <f>'1. Inputs'!J159</f>
        <v>0</v>
      </c>
      <c r="C155" s="117">
        <f>'1. Inputs'!K159</f>
        <v>0</v>
      </c>
      <c r="D155" s="117">
        <f t="shared" si="12"/>
        <v>0</v>
      </c>
      <c r="E155" s="73"/>
      <c r="F155" s="73"/>
      <c r="G155" s="73"/>
      <c r="H155" s="73"/>
      <c r="I155" s="73"/>
      <c r="J155" s="74"/>
      <c r="K155" s="74"/>
      <c r="L155" s="74"/>
      <c r="M155" s="74"/>
      <c r="N155" s="75"/>
      <c r="O155" s="76"/>
      <c r="P155" s="75"/>
      <c r="Q155" s="77"/>
      <c r="R155" s="54"/>
      <c r="S155" s="156">
        <f>'1. Inputs'!M159</f>
        <v>0</v>
      </c>
      <c r="T155" s="163">
        <f>'1. Inputs'!N159</f>
        <v>0</v>
      </c>
      <c r="U155" s="78"/>
      <c r="V155" s="89"/>
      <c r="W155" s="66">
        <f>'2. Exposure Periods'!M152</f>
        <v>0</v>
      </c>
      <c r="X155" s="78"/>
      <c r="Y155" s="74"/>
      <c r="Z155" s="74"/>
      <c r="AA155" s="79"/>
      <c r="AB155" s="75"/>
      <c r="AC155" s="75"/>
      <c r="AD155" s="75"/>
      <c r="AE155" s="75"/>
      <c r="AF155" s="75"/>
      <c r="AG155" s="80"/>
      <c r="AI155" s="81"/>
    </row>
    <row r="156" spans="1:35" ht="13.8" thickBot="1" x14ac:dyDescent="0.3">
      <c r="A156" s="82">
        <f t="shared" si="13"/>
        <v>43523</v>
      </c>
      <c r="B156" s="154">
        <f>'1. Inputs'!J160</f>
        <v>0</v>
      </c>
      <c r="C156" s="117">
        <f>'1. Inputs'!K160</f>
        <v>0</v>
      </c>
      <c r="D156" s="117">
        <f t="shared" si="12"/>
        <v>0</v>
      </c>
      <c r="E156" s="73"/>
      <c r="F156" s="73"/>
      <c r="G156" s="73"/>
      <c r="H156" s="73"/>
      <c r="I156" s="73"/>
      <c r="J156" s="74"/>
      <c r="K156" s="74"/>
      <c r="L156" s="74"/>
      <c r="M156" s="74"/>
      <c r="N156" s="75"/>
      <c r="O156" s="76"/>
      <c r="P156" s="75"/>
      <c r="Q156" s="77"/>
      <c r="R156" s="54"/>
      <c r="S156" s="156">
        <f>'1. Inputs'!M160</f>
        <v>0</v>
      </c>
      <c r="T156" s="163">
        <f>'1. Inputs'!N160</f>
        <v>0</v>
      </c>
      <c r="U156" s="78"/>
      <c r="V156" s="89"/>
      <c r="W156" s="66">
        <f>'2. Exposure Periods'!M153</f>
        <v>0</v>
      </c>
      <c r="X156" s="78"/>
      <c r="Y156" s="74"/>
      <c r="Z156" s="74"/>
      <c r="AA156" s="79"/>
      <c r="AB156" s="75"/>
      <c r="AC156" s="75"/>
      <c r="AD156" s="75"/>
      <c r="AE156" s="75"/>
      <c r="AF156" s="75"/>
      <c r="AG156" s="80"/>
      <c r="AI156" s="81"/>
    </row>
    <row r="157" spans="1:35" s="83" customFormat="1" ht="13.8" thickBot="1" x14ac:dyDescent="0.3">
      <c r="A157" s="115">
        <f t="shared" si="13"/>
        <v>43524</v>
      </c>
      <c r="B157" s="154">
        <f>'1. Inputs'!J161</f>
        <v>0</v>
      </c>
      <c r="C157" s="117">
        <f>'1. Inputs'!K161</f>
        <v>0</v>
      </c>
      <c r="D157" s="117">
        <f t="shared" si="12"/>
        <v>0</v>
      </c>
      <c r="E157" s="73"/>
      <c r="F157" s="73"/>
      <c r="G157" s="73"/>
      <c r="H157" s="73"/>
      <c r="I157" s="73"/>
      <c r="J157" s="74"/>
      <c r="K157" s="74"/>
      <c r="L157" s="74"/>
      <c r="M157" s="74"/>
      <c r="N157" s="75"/>
      <c r="O157" s="76"/>
      <c r="P157" s="75"/>
      <c r="Q157" s="77"/>
      <c r="R157" s="54"/>
      <c r="S157" s="156">
        <f>'1. Inputs'!M161</f>
        <v>0</v>
      </c>
      <c r="T157" s="163">
        <f>'1. Inputs'!N161</f>
        <v>0</v>
      </c>
      <c r="U157" s="78"/>
      <c r="V157" s="89"/>
      <c r="W157" s="66">
        <f>'2. Exposure Periods'!M154</f>
        <v>0</v>
      </c>
      <c r="X157" s="78"/>
      <c r="Y157" s="74"/>
      <c r="Z157" s="74"/>
      <c r="AA157" s="79"/>
      <c r="AB157" s="75"/>
      <c r="AC157" s="75"/>
      <c r="AD157" s="75"/>
      <c r="AE157" s="75"/>
      <c r="AF157" s="75"/>
      <c r="AG157" s="80"/>
      <c r="AH157" s="51"/>
      <c r="AI157" s="81"/>
    </row>
    <row r="158" spans="1:35" s="83" customFormat="1" ht="13.8" thickBot="1" x14ac:dyDescent="0.3">
      <c r="A158" s="116">
        <f t="shared" si="13"/>
        <v>43525</v>
      </c>
      <c r="B158" s="155">
        <f>'1. Inputs'!J162</f>
        <v>0</v>
      </c>
      <c r="C158" s="118">
        <f>'1. Inputs'!K162</f>
        <v>0</v>
      </c>
      <c r="D158" s="118">
        <f t="shared" si="12"/>
        <v>0</v>
      </c>
      <c r="E158" s="84"/>
      <c r="F158" s="84"/>
      <c r="G158" s="84"/>
      <c r="H158" s="84"/>
      <c r="I158" s="84"/>
      <c r="J158" s="85"/>
      <c r="K158" s="85"/>
      <c r="L158" s="85"/>
      <c r="M158" s="85"/>
      <c r="N158" s="86"/>
      <c r="O158" s="87"/>
      <c r="P158" s="86"/>
      <c r="Q158" s="88"/>
      <c r="R158" s="54"/>
      <c r="S158" s="156">
        <f>'1. Inputs'!M162</f>
        <v>0</v>
      </c>
      <c r="T158" s="163">
        <f>'1. Inputs'!N162</f>
        <v>0</v>
      </c>
      <c r="U158" s="89"/>
      <c r="V158" s="89"/>
      <c r="W158" s="66">
        <f>'2. Exposure Periods'!M155</f>
        <v>0</v>
      </c>
      <c r="X158" s="89"/>
      <c r="Y158" s="85"/>
      <c r="Z158" s="74"/>
      <c r="AA158" s="90"/>
      <c r="AB158" s="86"/>
      <c r="AC158" s="75"/>
      <c r="AD158" s="180"/>
      <c r="AE158" s="86"/>
      <c r="AF158" s="86"/>
      <c r="AG158" s="91"/>
      <c r="AH158" s="51"/>
      <c r="AI158" s="92"/>
    </row>
    <row r="159" spans="1:35" x14ac:dyDescent="0.25"/>
  </sheetData>
  <mergeCells count="4">
    <mergeCell ref="B2:Q2"/>
    <mergeCell ref="B1:C1"/>
    <mergeCell ref="S2:AG2"/>
    <mergeCell ref="S1:T1"/>
  </mergeCells>
  <phoneticPr fontId="2" type="noConversion"/>
  <dataValidations count="3">
    <dataValidation type="decimal" allowBlank="1" showInputMessage="1" showErrorMessage="1" prompt="Enter the forecast generation (or consumption) for the period on the left in MegaWattHours. In regards to a Generator Unit supplying Negative Demand Values - Enter Negative Values. For all other Supplier Units enter Postive Values." sqref="E159:F1048576">
      <formula1>-99999</formula1>
      <formula2>99999</formula2>
    </dataValidation>
    <dataValidation allowBlank="1" showErrorMessage="1" sqref="T7:T1048576 S7:S158 T5"/>
    <dataValidation type="decimal" allowBlank="1" showErrorMessage="1" sqref="D7:D158 E7:F125">
      <formula1>-99999</formula1>
      <formula2>99999</formula2>
    </dataValidation>
  </dataValidations>
  <pageMargins left="0.75" right="0.75" top="1" bottom="1" header="0.5" footer="0.5"/>
  <pageSetup paperSize="9" scale="2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155"/>
  <sheetViews>
    <sheetView showGridLines="0" zoomScaleNormal="100" workbookViewId="0">
      <selection activeCell="B2" sqref="B2"/>
    </sheetView>
  </sheetViews>
  <sheetFormatPr defaultColWidth="0" defaultRowHeight="13.2" zeroHeight="1" x14ac:dyDescent="0.25"/>
  <cols>
    <col min="1" max="1" width="51.5546875" style="59" customWidth="1"/>
    <col min="2" max="2" width="16.33203125" style="93" bestFit="1" customWidth="1"/>
    <col min="3" max="3" width="14" style="93" customWidth="1"/>
    <col min="4" max="4" width="4" style="94" customWidth="1"/>
    <col min="5" max="8" width="0" style="51" hidden="1" customWidth="1"/>
    <col min="9" max="9" width="0" style="51" hidden="1"/>
    <col min="10" max="16384" width="9.109375" style="51" hidden="1"/>
  </cols>
  <sheetData>
    <row r="1" spans="1:4" x14ac:dyDescent="0.25">
      <c r="A1" s="104" t="s">
        <v>162</v>
      </c>
    </row>
    <row r="2" spans="1:4" x14ac:dyDescent="0.25">
      <c r="A2" s="257" t="s">
        <v>76</v>
      </c>
      <c r="B2" s="262">
        <f ca="1">MAX(C6,0)</f>
        <v>0</v>
      </c>
    </row>
    <row r="3" spans="1:4" x14ac:dyDescent="0.25">
      <c r="A3" s="258" t="s">
        <v>77</v>
      </c>
      <c r="B3" s="261">
        <f ca="1">MAX($B$6:$B$113,0)</f>
        <v>0</v>
      </c>
    </row>
    <row r="4" spans="1:4" s="108" customFormat="1" x14ac:dyDescent="0.25">
      <c r="B4" s="2"/>
      <c r="C4" s="2"/>
      <c r="D4" s="2"/>
    </row>
    <row r="5" spans="1:4" s="52" customFormat="1" ht="52.8" x14ac:dyDescent="0.25">
      <c r="A5" s="105" t="s">
        <v>3</v>
      </c>
      <c r="B5" s="105" t="str">
        <f>'3. NEW Calculations'!AI3</f>
        <v>Estimated Participant Required Credit Cover</v>
      </c>
      <c r="C5" s="105" t="s">
        <v>111</v>
      </c>
      <c r="D5" s="299"/>
    </row>
    <row r="6" spans="1:4" x14ac:dyDescent="0.25">
      <c r="A6" s="106">
        <f>'3. NEW Calculations'!A7</f>
        <v>43374</v>
      </c>
      <c r="B6" s="259">
        <f ca="1">IF('1. Inputs'!$D$10="NI",'3. NEW Calculations'!AI7*'1. Inputs'!$D$55,'3. NEW Calculations'!AI7)</f>
        <v>0</v>
      </c>
      <c r="C6" s="260">
        <f ca="1">IF('1. Inputs'!$D$10="NI",'3. NEW Calculations'!$AI$5*'1. Inputs'!$D$55,'3. NEW Calculations'!$AI$5)</f>
        <v>0</v>
      </c>
      <c r="D6" s="300"/>
    </row>
    <row r="7" spans="1:4" x14ac:dyDescent="0.25">
      <c r="A7" s="106">
        <f>'3. NEW Calculations'!A8</f>
        <v>43375</v>
      </c>
      <c r="B7" s="259">
        <f ca="1">IF('1. Inputs'!$D$10="NI",'3. NEW Calculations'!AI8*'1. Inputs'!$D$55,'3. NEW Calculations'!AI8)</f>
        <v>0</v>
      </c>
      <c r="C7" s="259">
        <f ca="1">IF('1. Inputs'!$D$10="NI",'3. NEW Calculations'!$AI$5*'1. Inputs'!$D$55,'3. NEW Calculations'!$AI$5)</f>
        <v>0</v>
      </c>
      <c r="D7" s="300"/>
    </row>
    <row r="8" spans="1:4" x14ac:dyDescent="0.25">
      <c r="A8" s="106">
        <f>'3. NEW Calculations'!A9</f>
        <v>43376</v>
      </c>
      <c r="B8" s="259">
        <f ca="1">IF('1. Inputs'!$D$10="NI",'3. NEW Calculations'!AI9*'1. Inputs'!$D$55,'3. NEW Calculations'!AI9)</f>
        <v>0</v>
      </c>
      <c r="C8" s="259">
        <f ca="1">IF('1. Inputs'!$D$10="NI",'3. NEW Calculations'!$AI$5*'1. Inputs'!$D$55,'3. NEW Calculations'!$AI$5)</f>
        <v>0</v>
      </c>
      <c r="D8" s="300"/>
    </row>
    <row r="9" spans="1:4" x14ac:dyDescent="0.25">
      <c r="A9" s="106">
        <f>'3. NEW Calculations'!A10</f>
        <v>43377</v>
      </c>
      <c r="B9" s="259">
        <f ca="1">IF('1. Inputs'!$D$10="NI",'3. NEW Calculations'!AI10*'1. Inputs'!$D$55,'3. NEW Calculations'!AI10)</f>
        <v>0</v>
      </c>
      <c r="C9" s="259">
        <f ca="1">IF('1. Inputs'!$D$10="NI",'3. NEW Calculations'!$AI$5*'1. Inputs'!$D$55,'3. NEW Calculations'!$AI$5)</f>
        <v>0</v>
      </c>
      <c r="D9" s="300"/>
    </row>
    <row r="10" spans="1:4" x14ac:dyDescent="0.25">
      <c r="A10" s="106">
        <f>'3. NEW Calculations'!A11</f>
        <v>43378</v>
      </c>
      <c r="B10" s="259">
        <f ca="1">IF('1. Inputs'!$D$10="NI",'3. NEW Calculations'!AI11*'1. Inputs'!$D$55,'3. NEW Calculations'!AI11)</f>
        <v>0</v>
      </c>
      <c r="C10" s="259">
        <f ca="1">IF('1. Inputs'!$D$10="NI",'3. NEW Calculations'!$AI$5*'1. Inputs'!$D$55,'3. NEW Calculations'!$AI$5)</f>
        <v>0</v>
      </c>
      <c r="D10" s="300"/>
    </row>
    <row r="11" spans="1:4" x14ac:dyDescent="0.25">
      <c r="A11" s="106">
        <f>'3. NEW Calculations'!A12</f>
        <v>43379</v>
      </c>
      <c r="B11" s="259">
        <f ca="1">IF('1. Inputs'!$D$10="NI",'3. NEW Calculations'!AI12*'1. Inputs'!$D$55,'3. NEW Calculations'!AI12)</f>
        <v>0</v>
      </c>
      <c r="C11" s="259">
        <f ca="1">IF('1. Inputs'!$D$10="NI",'3. NEW Calculations'!$AI$5*'1. Inputs'!$D$55,'3. NEW Calculations'!$AI$5)</f>
        <v>0</v>
      </c>
      <c r="D11" s="300"/>
    </row>
    <row r="12" spans="1:4" x14ac:dyDescent="0.25">
      <c r="A12" s="106">
        <f>'3. NEW Calculations'!A13</f>
        <v>43380</v>
      </c>
      <c r="B12" s="259">
        <f ca="1">IF('1. Inputs'!$D$10="NI",'3. NEW Calculations'!AI13*'1. Inputs'!$D$55,'3. NEW Calculations'!AI13)</f>
        <v>0</v>
      </c>
      <c r="C12" s="259">
        <f ca="1">IF('1. Inputs'!$D$10="NI",'3. NEW Calculations'!$AI$5*'1. Inputs'!$D$55,'3. NEW Calculations'!$AI$5)</f>
        <v>0</v>
      </c>
      <c r="D12" s="300"/>
    </row>
    <row r="13" spans="1:4" x14ac:dyDescent="0.25">
      <c r="A13" s="106">
        <f>'3. NEW Calculations'!A14</f>
        <v>43381</v>
      </c>
      <c r="B13" s="259">
        <f ca="1">IF('1. Inputs'!$D$10="NI",'3. NEW Calculations'!AI14*'1. Inputs'!$D$55,'3. NEW Calculations'!AI14)</f>
        <v>0</v>
      </c>
      <c r="C13" s="259">
        <f ca="1">IF('1. Inputs'!$D$10="NI",'3. NEW Calculations'!$AI$5*'1. Inputs'!$D$55,'3. NEW Calculations'!$AI$5)</f>
        <v>0</v>
      </c>
      <c r="D13" s="300"/>
    </row>
    <row r="14" spans="1:4" x14ac:dyDescent="0.25">
      <c r="A14" s="106">
        <f>'3. NEW Calculations'!A15</f>
        <v>43382</v>
      </c>
      <c r="B14" s="259">
        <f ca="1">IF('1. Inputs'!$D$10="NI",'3. NEW Calculations'!AI15*'1. Inputs'!$D$55,'3. NEW Calculations'!AI15)</f>
        <v>0</v>
      </c>
      <c r="C14" s="259">
        <f ca="1">IF('1. Inputs'!$D$10="NI",'3. NEW Calculations'!$AI$5*'1. Inputs'!$D$55,'3. NEW Calculations'!$AI$5)</f>
        <v>0</v>
      </c>
      <c r="D14" s="300"/>
    </row>
    <row r="15" spans="1:4" x14ac:dyDescent="0.25">
      <c r="A15" s="106">
        <f>'3. NEW Calculations'!A16</f>
        <v>43383</v>
      </c>
      <c r="B15" s="259">
        <f ca="1">IF('1. Inputs'!$D$10="NI",'3. NEW Calculations'!AI16*'1. Inputs'!$D$55,'3. NEW Calculations'!AI16)</f>
        <v>0</v>
      </c>
      <c r="C15" s="259">
        <f ca="1">IF('1. Inputs'!$D$10="NI",'3. NEW Calculations'!$AI$5*'1. Inputs'!$D$55,'3. NEW Calculations'!$AI$5)</f>
        <v>0</v>
      </c>
      <c r="D15" s="300"/>
    </row>
    <row r="16" spans="1:4" x14ac:dyDescent="0.25">
      <c r="A16" s="106">
        <f>'3. NEW Calculations'!A17</f>
        <v>43384</v>
      </c>
      <c r="B16" s="259">
        <f ca="1">IF('1. Inputs'!$D$10="NI",'3. NEW Calculations'!AI17*'1. Inputs'!$D$55,'3. NEW Calculations'!AI17)</f>
        <v>0</v>
      </c>
      <c r="C16" s="259">
        <f ca="1">IF('1. Inputs'!$D$10="NI",'3. NEW Calculations'!$AI$5*'1. Inputs'!$D$55,'3. NEW Calculations'!$AI$5)</f>
        <v>0</v>
      </c>
      <c r="D16" s="300"/>
    </row>
    <row r="17" spans="1:4" x14ac:dyDescent="0.25">
      <c r="A17" s="106">
        <f>'3. NEW Calculations'!A18</f>
        <v>43385</v>
      </c>
      <c r="B17" s="259">
        <f ca="1">IF('1. Inputs'!$D$10="NI",'3. NEW Calculations'!AI18*'1. Inputs'!$D$55,'3. NEW Calculations'!AI18)</f>
        <v>0</v>
      </c>
      <c r="C17" s="259">
        <f ca="1">IF('1. Inputs'!$D$10="NI",'3. NEW Calculations'!$AI$5*'1. Inputs'!$D$55,'3. NEW Calculations'!$AI$5)</f>
        <v>0</v>
      </c>
      <c r="D17" s="300"/>
    </row>
    <row r="18" spans="1:4" x14ac:dyDescent="0.25">
      <c r="A18" s="106">
        <f>'3. NEW Calculations'!A19</f>
        <v>43386</v>
      </c>
      <c r="B18" s="259">
        <f ca="1">IF('1. Inputs'!$D$10="NI",'3. NEW Calculations'!AI19*'1. Inputs'!$D$55,'3. NEW Calculations'!AI19)</f>
        <v>0</v>
      </c>
      <c r="C18" s="259">
        <f ca="1">IF('1. Inputs'!$D$10="NI",'3. NEW Calculations'!$AI$5*'1. Inputs'!$D$55,'3. NEW Calculations'!$AI$5)</f>
        <v>0</v>
      </c>
      <c r="D18" s="300"/>
    </row>
    <row r="19" spans="1:4" x14ac:dyDescent="0.25">
      <c r="A19" s="106">
        <f>'3. NEW Calculations'!A20</f>
        <v>43387</v>
      </c>
      <c r="B19" s="259">
        <f ca="1">IF('1. Inputs'!$D$10="NI",'3. NEW Calculations'!AI20*'1. Inputs'!$D$55,'3. NEW Calculations'!AI20)</f>
        <v>0</v>
      </c>
      <c r="C19" s="259">
        <f ca="1">IF('1. Inputs'!$D$10="NI",'3. NEW Calculations'!$AI$5*'1. Inputs'!$D$55,'3. NEW Calculations'!$AI$5)</f>
        <v>0</v>
      </c>
      <c r="D19" s="300"/>
    </row>
    <row r="20" spans="1:4" x14ac:dyDescent="0.25">
      <c r="A20" s="106">
        <f>'3. NEW Calculations'!A21</f>
        <v>43388</v>
      </c>
      <c r="B20" s="259">
        <f ca="1">IF('1. Inputs'!$D$10="NI",'3. NEW Calculations'!AI21*'1. Inputs'!$D$55,'3. NEW Calculations'!AI21)</f>
        <v>0</v>
      </c>
      <c r="C20" s="259">
        <f ca="1">IF('1. Inputs'!$D$10="NI",'3. NEW Calculations'!$AI$5*'1. Inputs'!$D$55,'3. NEW Calculations'!$AI$5)</f>
        <v>0</v>
      </c>
      <c r="D20" s="300"/>
    </row>
    <row r="21" spans="1:4" x14ac:dyDescent="0.25">
      <c r="A21" s="106">
        <f>'3. NEW Calculations'!A22</f>
        <v>43389</v>
      </c>
      <c r="B21" s="259">
        <f ca="1">IF('1. Inputs'!$D$10="NI",'3. NEW Calculations'!AI22*'1. Inputs'!$D$55,'3. NEW Calculations'!AI22)</f>
        <v>0</v>
      </c>
      <c r="C21" s="259">
        <f ca="1">IF('1. Inputs'!$D$10="NI",'3. NEW Calculations'!$AI$5*'1. Inputs'!$D$55,'3. NEW Calculations'!$AI$5)</f>
        <v>0</v>
      </c>
      <c r="D21" s="300"/>
    </row>
    <row r="22" spans="1:4" x14ac:dyDescent="0.25">
      <c r="A22" s="106">
        <f>'3. NEW Calculations'!A23</f>
        <v>43390</v>
      </c>
      <c r="B22" s="259">
        <f ca="1">IF('1. Inputs'!$D$10="NI",'3. NEW Calculations'!AI23*'1. Inputs'!$D$55,'3. NEW Calculations'!AI23)</f>
        <v>0</v>
      </c>
      <c r="C22" s="259">
        <f ca="1">IF('1. Inputs'!$D$10="NI",'3. NEW Calculations'!$AI$5*'1. Inputs'!$D$55,'3. NEW Calculations'!$AI$5)</f>
        <v>0</v>
      </c>
      <c r="D22" s="300"/>
    </row>
    <row r="23" spans="1:4" x14ac:dyDescent="0.25">
      <c r="A23" s="106">
        <f>'3. NEW Calculations'!A24</f>
        <v>43391</v>
      </c>
      <c r="B23" s="259">
        <f ca="1">IF('1. Inputs'!$D$10="NI",'3. NEW Calculations'!AI24*'1. Inputs'!$D$55,'3. NEW Calculations'!AI24)</f>
        <v>0</v>
      </c>
      <c r="C23" s="259">
        <f ca="1">IF('1. Inputs'!$D$10="NI",'3. NEW Calculations'!$AI$5*'1. Inputs'!$D$55,'3. NEW Calculations'!$AI$5)</f>
        <v>0</v>
      </c>
      <c r="D23" s="300"/>
    </row>
    <row r="24" spans="1:4" x14ac:dyDescent="0.25">
      <c r="A24" s="106">
        <f>'3. NEW Calculations'!A25</f>
        <v>43392</v>
      </c>
      <c r="B24" s="259">
        <f ca="1">IF('1. Inputs'!$D$10="NI",'3. NEW Calculations'!AI25*'1. Inputs'!$D$55,'3. NEW Calculations'!AI25)</f>
        <v>0</v>
      </c>
      <c r="C24" s="259">
        <f ca="1">IF('1. Inputs'!$D$10="NI",'3. NEW Calculations'!$AI$5*'1. Inputs'!$D$55,'3. NEW Calculations'!$AI$5)</f>
        <v>0</v>
      </c>
      <c r="D24" s="300"/>
    </row>
    <row r="25" spans="1:4" x14ac:dyDescent="0.25">
      <c r="A25" s="106">
        <f>'3. NEW Calculations'!A26</f>
        <v>43393</v>
      </c>
      <c r="B25" s="259">
        <f ca="1">IF('1. Inputs'!$D$10="NI",'3. NEW Calculations'!AI26*'1. Inputs'!$D$55,'3. NEW Calculations'!AI26)</f>
        <v>0</v>
      </c>
      <c r="C25" s="259">
        <f ca="1">IF('1. Inputs'!$D$10="NI",'3. NEW Calculations'!$AI$5*'1. Inputs'!$D$55,'3. NEW Calculations'!$AI$5)</f>
        <v>0</v>
      </c>
      <c r="D25" s="300"/>
    </row>
    <row r="26" spans="1:4" x14ac:dyDescent="0.25">
      <c r="A26" s="106">
        <f>'3. NEW Calculations'!A27</f>
        <v>43394</v>
      </c>
      <c r="B26" s="259">
        <f ca="1">IF('1. Inputs'!$D$10="NI",'3. NEW Calculations'!AI27*'1. Inputs'!$D$55,'3. NEW Calculations'!AI27)</f>
        <v>0</v>
      </c>
      <c r="C26" s="259">
        <f ca="1">IF('1. Inputs'!$D$10="NI",'3. NEW Calculations'!$AI$5*'1. Inputs'!$D$55,'3. NEW Calculations'!$AI$5)</f>
        <v>0</v>
      </c>
      <c r="D26" s="300"/>
    </row>
    <row r="27" spans="1:4" x14ac:dyDescent="0.25">
      <c r="A27" s="106">
        <f>'3. NEW Calculations'!A28</f>
        <v>43395</v>
      </c>
      <c r="B27" s="259">
        <f ca="1">IF('1. Inputs'!$D$10="NI",'3. NEW Calculations'!AI28*'1. Inputs'!$D$55,'3. NEW Calculations'!AI28)</f>
        <v>0</v>
      </c>
      <c r="C27" s="259">
        <f ca="1">IF('1. Inputs'!$D$10="NI",'3. NEW Calculations'!$AI$5*'1. Inputs'!$D$55,'3. NEW Calculations'!$AI$5)</f>
        <v>0</v>
      </c>
      <c r="D27" s="300"/>
    </row>
    <row r="28" spans="1:4" x14ac:dyDescent="0.25">
      <c r="A28" s="106">
        <f>'3. NEW Calculations'!A29</f>
        <v>43396</v>
      </c>
      <c r="B28" s="259">
        <f ca="1">IF('1. Inputs'!$D$10="NI",'3. NEW Calculations'!AI29*'1. Inputs'!$D$55,'3. NEW Calculations'!AI29)</f>
        <v>0</v>
      </c>
      <c r="C28" s="259">
        <f ca="1">IF('1. Inputs'!$D$10="NI",'3. NEW Calculations'!$AI$5*'1. Inputs'!$D$55,'3. NEW Calculations'!$AI$5)</f>
        <v>0</v>
      </c>
      <c r="D28" s="300"/>
    </row>
    <row r="29" spans="1:4" x14ac:dyDescent="0.25">
      <c r="A29" s="106">
        <f>'3. NEW Calculations'!A30</f>
        <v>43397</v>
      </c>
      <c r="B29" s="259">
        <f ca="1">IF('1. Inputs'!$D$10="NI",'3. NEW Calculations'!AI30*'1. Inputs'!$D$55,'3. NEW Calculations'!AI30)</f>
        <v>0</v>
      </c>
      <c r="C29" s="259">
        <f ca="1">IF('1. Inputs'!$D$10="NI",'3. NEW Calculations'!$AI$5*'1. Inputs'!$D$55,'3. NEW Calculations'!$AI$5)</f>
        <v>0</v>
      </c>
      <c r="D29" s="300"/>
    </row>
    <row r="30" spans="1:4" x14ac:dyDescent="0.25">
      <c r="A30" s="106">
        <f>'3. NEW Calculations'!A31</f>
        <v>43398</v>
      </c>
      <c r="B30" s="259">
        <f ca="1">IF('1. Inputs'!$D$10="NI",'3. NEW Calculations'!AI31*'1. Inputs'!$D$55,'3. NEW Calculations'!AI31)</f>
        <v>0</v>
      </c>
      <c r="C30" s="259">
        <f ca="1">IF('1. Inputs'!$D$10="NI",'3. NEW Calculations'!$AI$5*'1. Inputs'!$D$55,'3. NEW Calculations'!$AI$5)</f>
        <v>0</v>
      </c>
      <c r="D30" s="300"/>
    </row>
    <row r="31" spans="1:4" x14ac:dyDescent="0.25">
      <c r="A31" s="106">
        <f>'3. NEW Calculations'!A32</f>
        <v>43399</v>
      </c>
      <c r="B31" s="259">
        <f ca="1">IF('1. Inputs'!$D$10="NI",'3. NEW Calculations'!AI32*'1. Inputs'!$D$55,'3. NEW Calculations'!AI32)</f>
        <v>0</v>
      </c>
      <c r="C31" s="259">
        <f ca="1">IF('1. Inputs'!$D$10="NI",'3. NEW Calculations'!$AI$5*'1. Inputs'!$D$55,'3. NEW Calculations'!$AI$5)</f>
        <v>0</v>
      </c>
      <c r="D31" s="300"/>
    </row>
    <row r="32" spans="1:4" x14ac:dyDescent="0.25">
      <c r="A32" s="106">
        <f>'3. NEW Calculations'!A33</f>
        <v>43400</v>
      </c>
      <c r="B32" s="259">
        <f ca="1">IF('1. Inputs'!$D$10="NI",'3. NEW Calculations'!AI33*'1. Inputs'!$D$55,'3. NEW Calculations'!AI33)</f>
        <v>0</v>
      </c>
      <c r="C32" s="259">
        <f ca="1">IF('1. Inputs'!$D$10="NI",'3. NEW Calculations'!$AI$5*'1. Inputs'!$D$55,'3. NEW Calculations'!$AI$5)</f>
        <v>0</v>
      </c>
      <c r="D32" s="300"/>
    </row>
    <row r="33" spans="1:4" x14ac:dyDescent="0.25">
      <c r="A33" s="106">
        <f>'3. NEW Calculations'!A34</f>
        <v>43401</v>
      </c>
      <c r="B33" s="259">
        <f ca="1">IF('1. Inputs'!$D$10="NI",'3. NEW Calculations'!AI34*'1. Inputs'!$D$55,'3. NEW Calculations'!AI34)</f>
        <v>0</v>
      </c>
      <c r="C33" s="259">
        <f ca="1">IF('1. Inputs'!$D$10="NI",'3. NEW Calculations'!$AI$5*'1. Inputs'!$D$55,'3. NEW Calculations'!$AI$5)</f>
        <v>0</v>
      </c>
      <c r="D33" s="300"/>
    </row>
    <row r="34" spans="1:4" x14ac:dyDescent="0.25">
      <c r="A34" s="106">
        <f>'3. NEW Calculations'!A35</f>
        <v>43402</v>
      </c>
      <c r="B34" s="259">
        <f ca="1">IF('1. Inputs'!$D$10="NI",'3. NEW Calculations'!AI35*'1. Inputs'!$D$55,'3. NEW Calculations'!AI35)</f>
        <v>0</v>
      </c>
      <c r="C34" s="259">
        <f ca="1">IF('1. Inputs'!$D$10="NI",'3. NEW Calculations'!$AI$5*'1. Inputs'!$D$55,'3. NEW Calculations'!$AI$5)</f>
        <v>0</v>
      </c>
      <c r="D34" s="300"/>
    </row>
    <row r="35" spans="1:4" x14ac:dyDescent="0.25">
      <c r="A35" s="106">
        <f>'3. NEW Calculations'!A36</f>
        <v>43403</v>
      </c>
      <c r="B35" s="259">
        <f ca="1">IF('1. Inputs'!$D$10="NI",'3. NEW Calculations'!AI36*'1. Inputs'!$D$55,'3. NEW Calculations'!AI36)</f>
        <v>0</v>
      </c>
      <c r="C35" s="259">
        <f ca="1">IF('1. Inputs'!$D$10="NI",'3. NEW Calculations'!$AI$5*'1. Inputs'!$D$55,'3. NEW Calculations'!$AI$5)</f>
        <v>0</v>
      </c>
      <c r="D35" s="300"/>
    </row>
    <row r="36" spans="1:4" x14ac:dyDescent="0.25">
      <c r="A36" s="106">
        <f>'3. NEW Calculations'!A37</f>
        <v>43404</v>
      </c>
      <c r="B36" s="259">
        <f ca="1">IF('1. Inputs'!$D$10="NI",'3. NEW Calculations'!AI37*'1. Inputs'!$D$55,'3. NEW Calculations'!AI37)</f>
        <v>0</v>
      </c>
      <c r="C36" s="259">
        <f ca="1">IF('1. Inputs'!$D$10="NI",'3. NEW Calculations'!$AI$5*'1. Inputs'!$D$55,'3. NEW Calculations'!$AI$5)</f>
        <v>0</v>
      </c>
      <c r="D36" s="300"/>
    </row>
    <row r="37" spans="1:4" x14ac:dyDescent="0.25">
      <c r="A37" s="106">
        <f>'3. NEW Calculations'!A38</f>
        <v>43405</v>
      </c>
      <c r="B37" s="259">
        <f ca="1">IF('1. Inputs'!$D$10="NI",'3. NEW Calculations'!AI38*'1. Inputs'!$D$55,'3. NEW Calculations'!AI38)</f>
        <v>0</v>
      </c>
      <c r="C37" s="259">
        <f ca="1">IF('1. Inputs'!$D$10="NI",'3. NEW Calculations'!$AI$5*'1. Inputs'!$D$55,'3. NEW Calculations'!$AI$5)</f>
        <v>0</v>
      </c>
      <c r="D37" s="300"/>
    </row>
    <row r="38" spans="1:4" x14ac:dyDescent="0.25">
      <c r="A38" s="106">
        <f>'3. NEW Calculations'!A39</f>
        <v>43406</v>
      </c>
      <c r="B38" s="259">
        <f ca="1">IF('1. Inputs'!$D$10="NI",'3. NEW Calculations'!AI39*'1. Inputs'!$D$55,'3. NEW Calculations'!AI39)</f>
        <v>0</v>
      </c>
      <c r="C38" s="259">
        <f ca="1">IF('1. Inputs'!$D$10="NI",'3. NEW Calculations'!$AI$5*'1. Inputs'!$D$55,'3. NEW Calculations'!$AI$5)</f>
        <v>0</v>
      </c>
      <c r="D38" s="300"/>
    </row>
    <row r="39" spans="1:4" x14ac:dyDescent="0.25">
      <c r="A39" s="106">
        <f>'3. NEW Calculations'!A40</f>
        <v>43407</v>
      </c>
      <c r="B39" s="259">
        <f ca="1">IF('1. Inputs'!$D$10="NI",'3. NEW Calculations'!AI40*'1. Inputs'!$D$55,'3. NEW Calculations'!AI40)</f>
        <v>0</v>
      </c>
      <c r="C39" s="259">
        <f ca="1">IF('1. Inputs'!$D$10="NI",'3. NEW Calculations'!$AI$5*'1. Inputs'!$D$55,'3. NEW Calculations'!$AI$5)</f>
        <v>0</v>
      </c>
      <c r="D39" s="300"/>
    </row>
    <row r="40" spans="1:4" x14ac:dyDescent="0.25">
      <c r="A40" s="106">
        <f>'3. NEW Calculations'!A41</f>
        <v>43408</v>
      </c>
      <c r="B40" s="259">
        <f ca="1">IF('1. Inputs'!$D$10="NI",'3. NEW Calculations'!AI41*'1. Inputs'!$D$55,'3. NEW Calculations'!AI41)</f>
        <v>0</v>
      </c>
      <c r="C40" s="259">
        <f ca="1">IF('1. Inputs'!$D$10="NI",'3. NEW Calculations'!$AI$5*'1. Inputs'!$D$55,'3. NEW Calculations'!$AI$5)</f>
        <v>0</v>
      </c>
      <c r="D40" s="300"/>
    </row>
    <row r="41" spans="1:4" x14ac:dyDescent="0.25">
      <c r="A41" s="106">
        <f>'3. NEW Calculations'!A42</f>
        <v>43409</v>
      </c>
      <c r="B41" s="259">
        <f ca="1">IF('1. Inputs'!$D$10="NI",'3. NEW Calculations'!AI42*'1. Inputs'!$D$55,'3. NEW Calculations'!AI42)</f>
        <v>0</v>
      </c>
      <c r="C41" s="259">
        <f ca="1">IF('1. Inputs'!$D$10="NI",'3. NEW Calculations'!$AI$5*'1. Inputs'!$D$55,'3. NEW Calculations'!$AI$5)</f>
        <v>0</v>
      </c>
      <c r="D41" s="300"/>
    </row>
    <row r="42" spans="1:4" x14ac:dyDescent="0.25">
      <c r="A42" s="106">
        <f>'3. NEW Calculations'!A43</f>
        <v>43410</v>
      </c>
      <c r="B42" s="259">
        <f ca="1">IF('1. Inputs'!$D$10="NI",'3. NEW Calculations'!AI43*'1. Inputs'!$D$55,'3. NEW Calculations'!AI43)</f>
        <v>0</v>
      </c>
      <c r="C42" s="259">
        <f ca="1">IF('1. Inputs'!$D$10="NI",'3. NEW Calculations'!$AI$5*'1. Inputs'!$D$55,'3. NEW Calculations'!$AI$5)</f>
        <v>0</v>
      </c>
      <c r="D42" s="300"/>
    </row>
    <row r="43" spans="1:4" x14ac:dyDescent="0.25">
      <c r="A43" s="106">
        <f>'3. NEW Calculations'!A44</f>
        <v>43411</v>
      </c>
      <c r="B43" s="259">
        <f ca="1">IF('1. Inputs'!$D$10="NI",'3. NEW Calculations'!AI44*'1. Inputs'!$D$55,'3. NEW Calculations'!AI44)</f>
        <v>0</v>
      </c>
      <c r="C43" s="259">
        <f ca="1">IF('1. Inputs'!$D$10="NI",'3. NEW Calculations'!$AI$5*'1. Inputs'!$D$55,'3. NEW Calculations'!$AI$5)</f>
        <v>0</v>
      </c>
      <c r="D43" s="300"/>
    </row>
    <row r="44" spans="1:4" x14ac:dyDescent="0.25">
      <c r="A44" s="106">
        <f>'3. NEW Calculations'!A45</f>
        <v>43412</v>
      </c>
      <c r="B44" s="259">
        <f ca="1">IF('1. Inputs'!$D$10="NI",'3. NEW Calculations'!AI45*'1. Inputs'!$D$55,'3. NEW Calculations'!AI45)</f>
        <v>0</v>
      </c>
      <c r="C44" s="259">
        <f ca="1">IF('1. Inputs'!$D$10="NI",'3. NEW Calculations'!$AI$5*'1. Inputs'!$D$55,'3. NEW Calculations'!$AI$5)</f>
        <v>0</v>
      </c>
      <c r="D44" s="300"/>
    </row>
    <row r="45" spans="1:4" x14ac:dyDescent="0.25">
      <c r="A45" s="106">
        <f>'3. NEW Calculations'!A46</f>
        <v>43413</v>
      </c>
      <c r="B45" s="259">
        <f ca="1">IF('1. Inputs'!$D$10="NI",'3. NEW Calculations'!AI46*'1. Inputs'!$D$55,'3. NEW Calculations'!AI46)</f>
        <v>0</v>
      </c>
      <c r="C45" s="259">
        <f ca="1">IF('1. Inputs'!$D$10="NI",'3. NEW Calculations'!$AI$5*'1. Inputs'!$D$55,'3. NEW Calculations'!$AI$5)</f>
        <v>0</v>
      </c>
      <c r="D45" s="300"/>
    </row>
    <row r="46" spans="1:4" x14ac:dyDescent="0.25">
      <c r="A46" s="106">
        <f>'3. NEW Calculations'!A47</f>
        <v>43414</v>
      </c>
      <c r="B46" s="259">
        <f ca="1">IF('1. Inputs'!$D$10="NI",'3. NEW Calculations'!AI47*'1. Inputs'!$D$55,'3. NEW Calculations'!AI47)</f>
        <v>0</v>
      </c>
      <c r="C46" s="259">
        <f ca="1">IF('1. Inputs'!$D$10="NI",'3. NEW Calculations'!$AI$5*'1. Inputs'!$D$55,'3. NEW Calculations'!$AI$5)</f>
        <v>0</v>
      </c>
      <c r="D46" s="300"/>
    </row>
    <row r="47" spans="1:4" x14ac:dyDescent="0.25">
      <c r="A47" s="106">
        <f>'3. NEW Calculations'!A48</f>
        <v>43415</v>
      </c>
      <c r="B47" s="259">
        <f ca="1">IF('1. Inputs'!$D$10="NI",'3. NEW Calculations'!AI48*'1. Inputs'!$D$55,'3. NEW Calculations'!AI48)</f>
        <v>0</v>
      </c>
      <c r="C47" s="259">
        <f ca="1">IF('1. Inputs'!$D$10="NI",'3. NEW Calculations'!$AI$5*'1. Inputs'!$D$55,'3. NEW Calculations'!$AI$5)</f>
        <v>0</v>
      </c>
      <c r="D47" s="300"/>
    </row>
    <row r="48" spans="1:4" x14ac:dyDescent="0.25">
      <c r="A48" s="106">
        <f>'3. NEW Calculations'!A49</f>
        <v>43416</v>
      </c>
      <c r="B48" s="259">
        <f ca="1">IF('1. Inputs'!$D$10="NI",'3. NEW Calculations'!AI49*'1. Inputs'!$D$55,'3. NEW Calculations'!AI49)</f>
        <v>0</v>
      </c>
      <c r="C48" s="259">
        <f ca="1">IF('1. Inputs'!$D$10="NI",'3. NEW Calculations'!$AI$5*'1. Inputs'!$D$55,'3. NEW Calculations'!$AI$5)</f>
        <v>0</v>
      </c>
      <c r="D48" s="300"/>
    </row>
    <row r="49" spans="1:4" x14ac:dyDescent="0.25">
      <c r="A49" s="106">
        <f>'3. NEW Calculations'!A50</f>
        <v>43417</v>
      </c>
      <c r="B49" s="259">
        <f ca="1">IF('1. Inputs'!$D$10="NI",'3. NEW Calculations'!AI50*'1. Inputs'!$D$55,'3. NEW Calculations'!AI50)</f>
        <v>0</v>
      </c>
      <c r="C49" s="259">
        <f ca="1">IF('1. Inputs'!$D$10="NI",'3. NEW Calculations'!$AI$5*'1. Inputs'!$D$55,'3. NEW Calculations'!$AI$5)</f>
        <v>0</v>
      </c>
      <c r="D49" s="300"/>
    </row>
    <row r="50" spans="1:4" x14ac:dyDescent="0.25">
      <c r="A50" s="106">
        <f>'3. NEW Calculations'!A51</f>
        <v>43418</v>
      </c>
      <c r="B50" s="259">
        <f ca="1">IF('1. Inputs'!$D$10="NI",'3. NEW Calculations'!AI51*'1. Inputs'!$D$55,'3. NEW Calculations'!AI51)</f>
        <v>0</v>
      </c>
      <c r="C50" s="259">
        <f ca="1">IF('1. Inputs'!$D$10="NI",'3. NEW Calculations'!$AI$5*'1. Inputs'!$D$55,'3. NEW Calculations'!$AI$5)</f>
        <v>0</v>
      </c>
      <c r="D50" s="300"/>
    </row>
    <row r="51" spans="1:4" x14ac:dyDescent="0.25">
      <c r="A51" s="106">
        <f>'3. NEW Calculations'!A52</f>
        <v>43419</v>
      </c>
      <c r="B51" s="259">
        <f ca="1">IF('1. Inputs'!$D$10="NI",'3. NEW Calculations'!AI52*'1. Inputs'!$D$55,'3. NEW Calculations'!AI52)</f>
        <v>0</v>
      </c>
      <c r="C51" s="259">
        <f ca="1">IF('1. Inputs'!$D$10="NI",'3. NEW Calculations'!$AI$5*'1. Inputs'!$D$55,'3. NEW Calculations'!$AI$5)</f>
        <v>0</v>
      </c>
      <c r="D51" s="300"/>
    </row>
    <row r="52" spans="1:4" x14ac:dyDescent="0.25">
      <c r="A52" s="106">
        <f>'3. NEW Calculations'!A53</f>
        <v>43420</v>
      </c>
      <c r="B52" s="259">
        <f ca="1">IF('1. Inputs'!$D$10="NI",'3. NEW Calculations'!AI53*'1. Inputs'!$D$55,'3. NEW Calculations'!AI53)</f>
        <v>0</v>
      </c>
      <c r="C52" s="259">
        <f ca="1">IF('1. Inputs'!$D$10="NI",'3. NEW Calculations'!$AI$5*'1. Inputs'!$D$55,'3. NEW Calculations'!$AI$5)</f>
        <v>0</v>
      </c>
      <c r="D52" s="300"/>
    </row>
    <row r="53" spans="1:4" x14ac:dyDescent="0.25">
      <c r="A53" s="106">
        <f>'3. NEW Calculations'!A54</f>
        <v>43421</v>
      </c>
      <c r="B53" s="259">
        <f ca="1">IF('1. Inputs'!$D$10="NI",'3. NEW Calculations'!AI54*'1. Inputs'!$D$55,'3. NEW Calculations'!AI54)</f>
        <v>0</v>
      </c>
      <c r="C53" s="259">
        <f ca="1">IF('1. Inputs'!$D$10="NI",'3. NEW Calculations'!$AI$5*'1. Inputs'!$D$55,'3. NEW Calculations'!$AI$5)</f>
        <v>0</v>
      </c>
      <c r="D53" s="300"/>
    </row>
    <row r="54" spans="1:4" x14ac:dyDescent="0.25">
      <c r="A54" s="106">
        <f>'3. NEW Calculations'!A55</f>
        <v>43422</v>
      </c>
      <c r="B54" s="259">
        <f ca="1">IF('1. Inputs'!$D$10="NI",'3. NEW Calculations'!AI55*'1. Inputs'!$D$55,'3. NEW Calculations'!AI55)</f>
        <v>0</v>
      </c>
      <c r="C54" s="259">
        <f ca="1">IF('1. Inputs'!$D$10="NI",'3. NEW Calculations'!$AI$5*'1. Inputs'!$D$55,'3. NEW Calculations'!$AI$5)</f>
        <v>0</v>
      </c>
      <c r="D54" s="300"/>
    </row>
    <row r="55" spans="1:4" x14ac:dyDescent="0.25">
      <c r="A55" s="106">
        <f>'3. NEW Calculations'!A56</f>
        <v>43423</v>
      </c>
      <c r="B55" s="259">
        <f ca="1">IF('1. Inputs'!$D$10="NI",'3. NEW Calculations'!AI56*'1. Inputs'!$D$55,'3. NEW Calculations'!AI56)</f>
        <v>0</v>
      </c>
      <c r="C55" s="259">
        <f ca="1">IF('1. Inputs'!$D$10="NI",'3. NEW Calculations'!$AI$5*'1. Inputs'!$D$55,'3. NEW Calculations'!$AI$5)</f>
        <v>0</v>
      </c>
      <c r="D55" s="300"/>
    </row>
    <row r="56" spans="1:4" x14ac:dyDescent="0.25">
      <c r="A56" s="106">
        <f>'3. NEW Calculations'!A57</f>
        <v>43424</v>
      </c>
      <c r="B56" s="259">
        <f ca="1">IF('1. Inputs'!$D$10="NI",'3. NEW Calculations'!AI57*'1. Inputs'!$D$55,'3. NEW Calculations'!AI57)</f>
        <v>0</v>
      </c>
      <c r="C56" s="259">
        <f ca="1">IF('1. Inputs'!$D$10="NI",'3. NEW Calculations'!$AI$5*'1. Inputs'!$D$55,'3. NEW Calculations'!$AI$5)</f>
        <v>0</v>
      </c>
      <c r="D56" s="300"/>
    </row>
    <row r="57" spans="1:4" x14ac:dyDescent="0.25">
      <c r="A57" s="106">
        <f>'3. NEW Calculations'!A58</f>
        <v>43425</v>
      </c>
      <c r="B57" s="259">
        <f ca="1">IF('1. Inputs'!$D$10="NI",'3. NEW Calculations'!AI58*'1. Inputs'!$D$55,'3. NEW Calculations'!AI58)</f>
        <v>0</v>
      </c>
      <c r="C57" s="259">
        <f ca="1">IF('1. Inputs'!$D$10="NI",'3. NEW Calculations'!$AI$5*'1. Inputs'!$D$55,'3. NEW Calculations'!$AI$5)</f>
        <v>0</v>
      </c>
      <c r="D57" s="300"/>
    </row>
    <row r="58" spans="1:4" x14ac:dyDescent="0.25">
      <c r="A58" s="106">
        <f>'3. NEW Calculations'!A59</f>
        <v>43426</v>
      </c>
      <c r="B58" s="259">
        <f ca="1">IF('1. Inputs'!$D$10="NI",'3. NEW Calculations'!AI59*'1. Inputs'!$D$55,'3. NEW Calculations'!AI59)</f>
        <v>0</v>
      </c>
      <c r="C58" s="259">
        <f ca="1">IF('1. Inputs'!$D$10="NI",'3. NEW Calculations'!$AI$5*'1. Inputs'!$D$55,'3. NEW Calculations'!$AI$5)</f>
        <v>0</v>
      </c>
      <c r="D58" s="300"/>
    </row>
    <row r="59" spans="1:4" x14ac:dyDescent="0.25">
      <c r="A59" s="106">
        <f>'3. NEW Calculations'!A60</f>
        <v>43427</v>
      </c>
      <c r="B59" s="259">
        <f ca="1">IF('1. Inputs'!$D$10="NI",'3. NEW Calculations'!AI60*'1. Inputs'!$D$55,'3. NEW Calculations'!AI60)</f>
        <v>0</v>
      </c>
      <c r="C59" s="259">
        <f ca="1">IF('1. Inputs'!$D$10="NI",'3. NEW Calculations'!$AI$5*'1. Inputs'!$D$55,'3. NEW Calculations'!$AI$5)</f>
        <v>0</v>
      </c>
      <c r="D59" s="300"/>
    </row>
    <row r="60" spans="1:4" x14ac:dyDescent="0.25">
      <c r="A60" s="106">
        <f>'3. NEW Calculations'!A61</f>
        <v>43428</v>
      </c>
      <c r="B60" s="259">
        <f ca="1">IF('1. Inputs'!$D$10="NI",'3. NEW Calculations'!AI61*'1. Inputs'!$D$55,'3. NEW Calculations'!AI61)</f>
        <v>0</v>
      </c>
      <c r="C60" s="259">
        <f ca="1">IF('1. Inputs'!$D$10="NI",'3. NEW Calculations'!$AI$5*'1. Inputs'!$D$55,'3. NEW Calculations'!$AI$5)</f>
        <v>0</v>
      </c>
      <c r="D60" s="300"/>
    </row>
    <row r="61" spans="1:4" x14ac:dyDescent="0.25">
      <c r="A61" s="106">
        <f>'3. NEW Calculations'!A62</f>
        <v>43429</v>
      </c>
      <c r="B61" s="259">
        <f ca="1">IF('1. Inputs'!$D$10="NI",'3. NEW Calculations'!AI62*'1. Inputs'!$D$55,'3. NEW Calculations'!AI62)</f>
        <v>0</v>
      </c>
      <c r="C61" s="259">
        <f ca="1">IF('1. Inputs'!$D$10="NI",'3. NEW Calculations'!$AI$5*'1. Inputs'!$D$55,'3. NEW Calculations'!$AI$5)</f>
        <v>0</v>
      </c>
      <c r="D61" s="300"/>
    </row>
    <row r="62" spans="1:4" x14ac:dyDescent="0.25">
      <c r="A62" s="106">
        <f>'3. NEW Calculations'!A63</f>
        <v>43430</v>
      </c>
      <c r="B62" s="259">
        <f ca="1">IF('1. Inputs'!$D$10="NI",'3. NEW Calculations'!AI63*'1. Inputs'!$D$55,'3. NEW Calculations'!AI63)</f>
        <v>0</v>
      </c>
      <c r="C62" s="259">
        <f ca="1">IF('1. Inputs'!$D$10="NI",'3. NEW Calculations'!$AI$5*'1. Inputs'!$D$55,'3. NEW Calculations'!$AI$5)</f>
        <v>0</v>
      </c>
      <c r="D62" s="300"/>
    </row>
    <row r="63" spans="1:4" x14ac:dyDescent="0.25">
      <c r="A63" s="106">
        <f>'3. NEW Calculations'!A64</f>
        <v>43431</v>
      </c>
      <c r="B63" s="259">
        <f ca="1">IF('1. Inputs'!$D$10="NI",'3. NEW Calculations'!AI64*'1. Inputs'!$D$55,'3. NEW Calculations'!AI64)</f>
        <v>0</v>
      </c>
      <c r="C63" s="259">
        <f ca="1">IF('1. Inputs'!$D$10="NI",'3. NEW Calculations'!$AI$5*'1. Inputs'!$D$55,'3. NEW Calculations'!$AI$5)</f>
        <v>0</v>
      </c>
      <c r="D63" s="300"/>
    </row>
    <row r="64" spans="1:4" x14ac:dyDescent="0.25">
      <c r="A64" s="106">
        <f>'3. NEW Calculations'!A65</f>
        <v>43432</v>
      </c>
      <c r="B64" s="259">
        <f ca="1">IF('1. Inputs'!$D$10="NI",'3. NEW Calculations'!AI65*'1. Inputs'!$D$55,'3. NEW Calculations'!AI65)</f>
        <v>0</v>
      </c>
      <c r="C64" s="259">
        <f ca="1">IF('1. Inputs'!$D$10="NI",'3. NEW Calculations'!$AI$5*'1. Inputs'!$D$55,'3. NEW Calculations'!$AI$5)</f>
        <v>0</v>
      </c>
      <c r="D64" s="300"/>
    </row>
    <row r="65" spans="1:4" x14ac:dyDescent="0.25">
      <c r="A65" s="106">
        <f>'3. NEW Calculations'!A66</f>
        <v>43433</v>
      </c>
      <c r="B65" s="259">
        <f ca="1">IF('1. Inputs'!$D$10="NI",'3. NEW Calculations'!AI66*'1. Inputs'!$D$55,'3. NEW Calculations'!AI66)</f>
        <v>0</v>
      </c>
      <c r="C65" s="259">
        <f ca="1">IF('1. Inputs'!$D$10="NI",'3. NEW Calculations'!$AI$5*'1. Inputs'!$D$55,'3. NEW Calculations'!$AI$5)</f>
        <v>0</v>
      </c>
      <c r="D65" s="300"/>
    </row>
    <row r="66" spans="1:4" x14ac:dyDescent="0.25">
      <c r="A66" s="106">
        <f>'3. NEW Calculations'!A67</f>
        <v>43434</v>
      </c>
      <c r="B66" s="259">
        <f ca="1">IF('1. Inputs'!$D$10="NI",'3. NEW Calculations'!AI67*'1. Inputs'!$D$55,'3. NEW Calculations'!AI67)</f>
        <v>0</v>
      </c>
      <c r="C66" s="259">
        <f ca="1">IF('1. Inputs'!$D$10="NI",'3. NEW Calculations'!$AI$5*'1. Inputs'!$D$55,'3. NEW Calculations'!$AI$5)</f>
        <v>0</v>
      </c>
      <c r="D66" s="300"/>
    </row>
    <row r="67" spans="1:4" x14ac:dyDescent="0.25">
      <c r="A67" s="106">
        <f>'3. NEW Calculations'!A68</f>
        <v>43435</v>
      </c>
      <c r="B67" s="259">
        <f ca="1">IF('1. Inputs'!$D$10="NI",'3. NEW Calculations'!AI68*'1. Inputs'!$D$55,'3. NEW Calculations'!AI68)</f>
        <v>0</v>
      </c>
      <c r="C67" s="259">
        <f ca="1">IF('1. Inputs'!$D$10="NI",'3. NEW Calculations'!$AI$5*'1. Inputs'!$D$55,'3. NEW Calculations'!$AI$5)</f>
        <v>0</v>
      </c>
      <c r="D67" s="300"/>
    </row>
    <row r="68" spans="1:4" x14ac:dyDescent="0.25">
      <c r="A68" s="106">
        <f>'3. NEW Calculations'!A69</f>
        <v>43436</v>
      </c>
      <c r="B68" s="259">
        <f ca="1">IF('1. Inputs'!$D$10="NI",'3. NEW Calculations'!AI69*'1. Inputs'!$D$55,'3. NEW Calculations'!AI69)</f>
        <v>0</v>
      </c>
      <c r="C68" s="259">
        <f ca="1">IF('1. Inputs'!$D$10="NI",'3. NEW Calculations'!$AI$5*'1. Inputs'!$D$55,'3. NEW Calculations'!$AI$5)</f>
        <v>0</v>
      </c>
      <c r="D68" s="300"/>
    </row>
    <row r="69" spans="1:4" x14ac:dyDescent="0.25">
      <c r="A69" s="106">
        <f>'3. NEW Calculations'!A70</f>
        <v>43437</v>
      </c>
      <c r="B69" s="259">
        <f ca="1">IF('1. Inputs'!$D$10="NI",'3. NEW Calculations'!AI70*'1. Inputs'!$D$55,'3. NEW Calculations'!AI70)</f>
        <v>0</v>
      </c>
      <c r="C69" s="259">
        <f ca="1">IF('1. Inputs'!$D$10="NI",'3. NEW Calculations'!$AI$5*'1. Inputs'!$D$55,'3. NEW Calculations'!$AI$5)</f>
        <v>0</v>
      </c>
      <c r="D69" s="300"/>
    </row>
    <row r="70" spans="1:4" x14ac:dyDescent="0.25">
      <c r="A70" s="106">
        <f>'3. NEW Calculations'!A71</f>
        <v>43438</v>
      </c>
      <c r="B70" s="259">
        <f ca="1">IF('1. Inputs'!$D$10="NI",'3. NEW Calculations'!AI71*'1. Inputs'!$D$55,'3. NEW Calculations'!AI71)</f>
        <v>0</v>
      </c>
      <c r="C70" s="259">
        <f ca="1">IF('1. Inputs'!$D$10="NI",'3. NEW Calculations'!$AI$5*'1. Inputs'!$D$55,'3. NEW Calculations'!$AI$5)</f>
        <v>0</v>
      </c>
      <c r="D70" s="300"/>
    </row>
    <row r="71" spans="1:4" x14ac:dyDescent="0.25">
      <c r="A71" s="106">
        <f>'3. NEW Calculations'!A72</f>
        <v>43439</v>
      </c>
      <c r="B71" s="259">
        <f ca="1">IF('1. Inputs'!$D$10="NI",'3. NEW Calculations'!AI72*'1. Inputs'!$D$55,'3. NEW Calculations'!AI72)</f>
        <v>0</v>
      </c>
      <c r="C71" s="259">
        <f ca="1">IF('1. Inputs'!$D$10="NI",'3. NEW Calculations'!$AI$5*'1. Inputs'!$D$55,'3. NEW Calculations'!$AI$5)</f>
        <v>0</v>
      </c>
      <c r="D71" s="300"/>
    </row>
    <row r="72" spans="1:4" x14ac:dyDescent="0.25">
      <c r="A72" s="106">
        <f>'3. NEW Calculations'!A73</f>
        <v>43440</v>
      </c>
      <c r="B72" s="259">
        <f ca="1">IF('1. Inputs'!$D$10="NI",'3. NEW Calculations'!AI73*'1. Inputs'!$D$55,'3. NEW Calculations'!AI73)</f>
        <v>0</v>
      </c>
      <c r="C72" s="259">
        <f ca="1">IF('1. Inputs'!$D$10="NI",'3. NEW Calculations'!$AI$5*'1. Inputs'!$D$55,'3. NEW Calculations'!$AI$5)</f>
        <v>0</v>
      </c>
      <c r="D72" s="300"/>
    </row>
    <row r="73" spans="1:4" x14ac:dyDescent="0.25">
      <c r="A73" s="106">
        <f>'3. NEW Calculations'!A74</f>
        <v>43441</v>
      </c>
      <c r="B73" s="259">
        <f ca="1">IF('1. Inputs'!$D$10="NI",'3. NEW Calculations'!AI74*'1. Inputs'!$D$55,'3. NEW Calculations'!AI74)</f>
        <v>0</v>
      </c>
      <c r="C73" s="259">
        <f ca="1">IF('1. Inputs'!$D$10="NI",'3. NEW Calculations'!$AI$5*'1. Inputs'!$D$55,'3. NEW Calculations'!$AI$5)</f>
        <v>0</v>
      </c>
      <c r="D73" s="300"/>
    </row>
    <row r="74" spans="1:4" x14ac:dyDescent="0.25">
      <c r="A74" s="106">
        <f>'3. NEW Calculations'!A75</f>
        <v>43442</v>
      </c>
      <c r="B74" s="259">
        <f ca="1">IF('1. Inputs'!$D$10="NI",'3. NEW Calculations'!AI75*'1. Inputs'!$D$55,'3. NEW Calculations'!AI75)</f>
        <v>0</v>
      </c>
      <c r="C74" s="259">
        <f ca="1">IF('1. Inputs'!$D$10="NI",'3. NEW Calculations'!$AI$5*'1. Inputs'!$D$55,'3. NEW Calculations'!$AI$5)</f>
        <v>0</v>
      </c>
      <c r="D74" s="300"/>
    </row>
    <row r="75" spans="1:4" x14ac:dyDescent="0.25">
      <c r="A75" s="106">
        <f>'3. NEW Calculations'!A76</f>
        <v>43443</v>
      </c>
      <c r="B75" s="259">
        <f ca="1">IF('1. Inputs'!$D$10="NI",'3. NEW Calculations'!AI76*'1. Inputs'!$D$55,'3. NEW Calculations'!AI76)</f>
        <v>0</v>
      </c>
      <c r="C75" s="259">
        <f ca="1">IF('1. Inputs'!$D$10="NI",'3. NEW Calculations'!$AI$5*'1. Inputs'!$D$55,'3. NEW Calculations'!$AI$5)</f>
        <v>0</v>
      </c>
      <c r="D75" s="300"/>
    </row>
    <row r="76" spans="1:4" x14ac:dyDescent="0.25">
      <c r="A76" s="106">
        <f>'3. NEW Calculations'!A77</f>
        <v>43444</v>
      </c>
      <c r="B76" s="259">
        <f ca="1">IF('1. Inputs'!$D$10="NI",'3. NEW Calculations'!AI77*'1. Inputs'!$D$55,'3. NEW Calculations'!AI77)</f>
        <v>0</v>
      </c>
      <c r="C76" s="259">
        <f ca="1">IF('1. Inputs'!$D$10="NI",'3. NEW Calculations'!$AI$5*'1. Inputs'!$D$55,'3. NEW Calculations'!$AI$5)</f>
        <v>0</v>
      </c>
      <c r="D76" s="300"/>
    </row>
    <row r="77" spans="1:4" x14ac:dyDescent="0.25">
      <c r="A77" s="106">
        <f>'3. NEW Calculations'!A78</f>
        <v>43445</v>
      </c>
      <c r="B77" s="259">
        <f ca="1">IF('1. Inputs'!$D$10="NI",'3. NEW Calculations'!AI78*'1. Inputs'!$D$55,'3. NEW Calculations'!AI78)</f>
        <v>0</v>
      </c>
      <c r="C77" s="259">
        <f ca="1">IF('1. Inputs'!$D$10="NI",'3. NEW Calculations'!$AI$5*'1. Inputs'!$D$55,'3. NEW Calculations'!$AI$5)</f>
        <v>0</v>
      </c>
      <c r="D77" s="300"/>
    </row>
    <row r="78" spans="1:4" x14ac:dyDescent="0.25">
      <c r="A78" s="106">
        <f>'3. NEW Calculations'!A79</f>
        <v>43446</v>
      </c>
      <c r="B78" s="259">
        <f ca="1">IF('1. Inputs'!$D$10="NI",'3. NEW Calculations'!AI79*'1. Inputs'!$D$55,'3. NEW Calculations'!AI79)</f>
        <v>0</v>
      </c>
      <c r="C78" s="259">
        <f ca="1">IF('1. Inputs'!$D$10="NI",'3. NEW Calculations'!$AI$5*'1. Inputs'!$D$55,'3. NEW Calculations'!$AI$5)</f>
        <v>0</v>
      </c>
      <c r="D78" s="300"/>
    </row>
    <row r="79" spans="1:4" x14ac:dyDescent="0.25">
      <c r="A79" s="106">
        <f>'3. NEW Calculations'!A80</f>
        <v>43447</v>
      </c>
      <c r="B79" s="259">
        <f ca="1">IF('1. Inputs'!$D$10="NI",'3. NEW Calculations'!AI80*'1. Inputs'!$D$55,'3. NEW Calculations'!AI80)</f>
        <v>0</v>
      </c>
      <c r="C79" s="259">
        <f ca="1">IF('1. Inputs'!$D$10="NI",'3. NEW Calculations'!$AI$5*'1. Inputs'!$D$55,'3. NEW Calculations'!$AI$5)</f>
        <v>0</v>
      </c>
      <c r="D79" s="300"/>
    </row>
    <row r="80" spans="1:4" x14ac:dyDescent="0.25">
      <c r="A80" s="106">
        <f>'3. NEW Calculations'!A81</f>
        <v>43448</v>
      </c>
      <c r="B80" s="259">
        <f ca="1">IF('1. Inputs'!$D$10="NI",'3. NEW Calculations'!AI81*'1. Inputs'!$D$55,'3. NEW Calculations'!AI81)</f>
        <v>0</v>
      </c>
      <c r="C80" s="259">
        <f ca="1">IF('1. Inputs'!$D$10="NI",'3. NEW Calculations'!$AI$5*'1. Inputs'!$D$55,'3. NEW Calculations'!$AI$5)</f>
        <v>0</v>
      </c>
      <c r="D80" s="300"/>
    </row>
    <row r="81" spans="1:4" x14ac:dyDescent="0.25">
      <c r="A81" s="106">
        <f>'3. NEW Calculations'!A82</f>
        <v>43449</v>
      </c>
      <c r="B81" s="259">
        <f ca="1">IF('1. Inputs'!$D$10="NI",'3. NEW Calculations'!AI82*'1. Inputs'!$D$55,'3. NEW Calculations'!AI82)</f>
        <v>0</v>
      </c>
      <c r="C81" s="259">
        <f ca="1">IF('1. Inputs'!$D$10="NI",'3. NEW Calculations'!$AI$5*'1. Inputs'!$D$55,'3. NEW Calculations'!$AI$5)</f>
        <v>0</v>
      </c>
      <c r="D81" s="300"/>
    </row>
    <row r="82" spans="1:4" x14ac:dyDescent="0.25">
      <c r="A82" s="106">
        <f>'3. NEW Calculations'!A83</f>
        <v>43450</v>
      </c>
      <c r="B82" s="259">
        <f ca="1">IF('1. Inputs'!$D$10="NI",'3. NEW Calculations'!AI83*'1. Inputs'!$D$55,'3. NEW Calculations'!AI83)</f>
        <v>0</v>
      </c>
      <c r="C82" s="259">
        <f ca="1">IF('1. Inputs'!$D$10="NI",'3. NEW Calculations'!$AI$5*'1. Inputs'!$D$55,'3. NEW Calculations'!$AI$5)</f>
        <v>0</v>
      </c>
      <c r="D82" s="300"/>
    </row>
    <row r="83" spans="1:4" x14ac:dyDescent="0.25">
      <c r="A83" s="106">
        <f>'3. NEW Calculations'!A84</f>
        <v>43451</v>
      </c>
      <c r="B83" s="259">
        <f ca="1">IF('1. Inputs'!$D$10="NI",'3. NEW Calculations'!AI84*'1. Inputs'!$D$55,'3. NEW Calculations'!AI84)</f>
        <v>0</v>
      </c>
      <c r="C83" s="259">
        <f ca="1">IF('1. Inputs'!$D$10="NI",'3. NEW Calculations'!$AI$5*'1. Inputs'!$D$55,'3. NEW Calculations'!$AI$5)</f>
        <v>0</v>
      </c>
      <c r="D83" s="300"/>
    </row>
    <row r="84" spans="1:4" x14ac:dyDescent="0.25">
      <c r="A84" s="106">
        <f>'3. NEW Calculations'!A85</f>
        <v>43452</v>
      </c>
      <c r="B84" s="259">
        <f ca="1">IF('1. Inputs'!$D$10="NI",'3. NEW Calculations'!AI85*'1. Inputs'!$D$55,'3. NEW Calculations'!AI85)</f>
        <v>0</v>
      </c>
      <c r="C84" s="259">
        <f ca="1">IF('1. Inputs'!$D$10="NI",'3. NEW Calculations'!$AI$5*'1. Inputs'!$D$55,'3. NEW Calculations'!$AI$5)</f>
        <v>0</v>
      </c>
      <c r="D84" s="300"/>
    </row>
    <row r="85" spans="1:4" x14ac:dyDescent="0.25">
      <c r="A85" s="106">
        <f>'3. NEW Calculations'!A86</f>
        <v>43453</v>
      </c>
      <c r="B85" s="259">
        <f ca="1">IF('1. Inputs'!$D$10="NI",'3. NEW Calculations'!AI86*'1. Inputs'!$D$55,'3. NEW Calculations'!AI86)</f>
        <v>0</v>
      </c>
      <c r="C85" s="259">
        <f ca="1">IF('1. Inputs'!$D$10="NI",'3. NEW Calculations'!$AI$5*'1. Inputs'!$D$55,'3. NEW Calculations'!$AI$5)</f>
        <v>0</v>
      </c>
      <c r="D85" s="300"/>
    </row>
    <row r="86" spans="1:4" x14ac:dyDescent="0.25">
      <c r="A86" s="106">
        <f>'3. NEW Calculations'!A87</f>
        <v>43454</v>
      </c>
      <c r="B86" s="259">
        <f ca="1">IF('1. Inputs'!$D$10="NI",'3. NEW Calculations'!AI87*'1. Inputs'!$D$55,'3. NEW Calculations'!AI87)</f>
        <v>0</v>
      </c>
      <c r="C86" s="259">
        <f ca="1">IF('1. Inputs'!$D$10="NI",'3. NEW Calculations'!$AI$5*'1. Inputs'!$D$55,'3. NEW Calculations'!$AI$5)</f>
        <v>0</v>
      </c>
      <c r="D86" s="300"/>
    </row>
    <row r="87" spans="1:4" x14ac:dyDescent="0.25">
      <c r="A87" s="106">
        <f>'3. NEW Calculations'!A88</f>
        <v>43455</v>
      </c>
      <c r="B87" s="259">
        <f ca="1">IF('1. Inputs'!$D$10="NI",'3. NEW Calculations'!AI88*'1. Inputs'!$D$55,'3. NEW Calculations'!AI88)</f>
        <v>0</v>
      </c>
      <c r="C87" s="259">
        <f ca="1">IF('1. Inputs'!$D$10="NI",'3. NEW Calculations'!$AI$5*'1. Inputs'!$D$55,'3. NEW Calculations'!$AI$5)</f>
        <v>0</v>
      </c>
      <c r="D87" s="300"/>
    </row>
    <row r="88" spans="1:4" x14ac:dyDescent="0.25">
      <c r="A88" s="106">
        <f>'3. NEW Calculations'!A89</f>
        <v>43456</v>
      </c>
      <c r="B88" s="259">
        <f ca="1">IF('1. Inputs'!$D$10="NI",'3. NEW Calculations'!AI89*'1. Inputs'!$D$55,'3. NEW Calculations'!AI89)</f>
        <v>0</v>
      </c>
      <c r="C88" s="259">
        <f ca="1">IF('1. Inputs'!$D$10="NI",'3. NEW Calculations'!$AI$5*'1. Inputs'!$D$55,'3. NEW Calculations'!$AI$5)</f>
        <v>0</v>
      </c>
      <c r="D88" s="300"/>
    </row>
    <row r="89" spans="1:4" x14ac:dyDescent="0.25">
      <c r="A89" s="106">
        <f>'3. NEW Calculations'!A90</f>
        <v>43457</v>
      </c>
      <c r="B89" s="259">
        <f ca="1">IF('1. Inputs'!$D$10="NI",'3. NEW Calculations'!AI90*'1. Inputs'!$D$55,'3. NEW Calculations'!AI90)</f>
        <v>0</v>
      </c>
      <c r="C89" s="259">
        <f ca="1">IF('1. Inputs'!$D$10="NI",'3. NEW Calculations'!$AI$5*'1. Inputs'!$D$55,'3. NEW Calculations'!$AI$5)</f>
        <v>0</v>
      </c>
      <c r="D89" s="300"/>
    </row>
    <row r="90" spans="1:4" x14ac:dyDescent="0.25">
      <c r="A90" s="106">
        <f>'3. NEW Calculations'!A91</f>
        <v>43458</v>
      </c>
      <c r="B90" s="259">
        <f ca="1">IF('1. Inputs'!$D$10="NI",'3. NEW Calculations'!AI91*'1. Inputs'!$D$55,'3. NEW Calculations'!AI91)</f>
        <v>0</v>
      </c>
      <c r="C90" s="259">
        <f ca="1">IF('1. Inputs'!$D$10="NI",'3. NEW Calculations'!$AI$5*'1. Inputs'!$D$55,'3. NEW Calculations'!$AI$5)</f>
        <v>0</v>
      </c>
      <c r="D90" s="300"/>
    </row>
    <row r="91" spans="1:4" x14ac:dyDescent="0.25">
      <c r="A91" s="106">
        <f>'3. NEW Calculations'!A92</f>
        <v>43459</v>
      </c>
      <c r="B91" s="259">
        <f ca="1">IF('1. Inputs'!$D$10="NI",'3. NEW Calculations'!AI92*'1. Inputs'!$D$55,'3. NEW Calculations'!AI92)</f>
        <v>0</v>
      </c>
      <c r="C91" s="259">
        <f ca="1">IF('1. Inputs'!$D$10="NI",'3. NEW Calculations'!$AI$5*'1. Inputs'!$D$55,'3. NEW Calculations'!$AI$5)</f>
        <v>0</v>
      </c>
      <c r="D91" s="300"/>
    </row>
    <row r="92" spans="1:4" x14ac:dyDescent="0.25">
      <c r="A92" s="106">
        <f>'3. NEW Calculations'!A93</f>
        <v>43460</v>
      </c>
      <c r="B92" s="259">
        <f ca="1">IF('1. Inputs'!$D$10="NI",'3. NEW Calculations'!AI93*'1. Inputs'!$D$55,'3. NEW Calculations'!AI93)</f>
        <v>0</v>
      </c>
      <c r="C92" s="259">
        <f ca="1">IF('1. Inputs'!$D$10="NI",'3. NEW Calculations'!$AI$5*'1. Inputs'!$D$55,'3. NEW Calculations'!$AI$5)</f>
        <v>0</v>
      </c>
      <c r="D92" s="300"/>
    </row>
    <row r="93" spans="1:4" x14ac:dyDescent="0.25">
      <c r="A93" s="106">
        <f>'3. NEW Calculations'!A94</f>
        <v>43461</v>
      </c>
      <c r="B93" s="259">
        <f ca="1">IF('1. Inputs'!$D$10="NI",'3. NEW Calculations'!AI94*'1. Inputs'!$D$55,'3. NEW Calculations'!AI94)</f>
        <v>0</v>
      </c>
      <c r="C93" s="259">
        <f ca="1">IF('1. Inputs'!$D$10="NI",'3. NEW Calculations'!$AI$5*'1. Inputs'!$D$55,'3. NEW Calculations'!$AI$5)</f>
        <v>0</v>
      </c>
      <c r="D93" s="300"/>
    </row>
    <row r="94" spans="1:4" x14ac:dyDescent="0.25">
      <c r="A94" s="106">
        <f>'3. NEW Calculations'!A95</f>
        <v>43462</v>
      </c>
      <c r="B94" s="259">
        <f ca="1">IF('1. Inputs'!$D$10="NI",'3. NEW Calculations'!AI95*'1. Inputs'!$D$55,'3. NEW Calculations'!AI95)</f>
        <v>0</v>
      </c>
      <c r="C94" s="259">
        <f ca="1">IF('1. Inputs'!$D$10="NI",'3. NEW Calculations'!$AI$5*'1. Inputs'!$D$55,'3. NEW Calculations'!$AI$5)</f>
        <v>0</v>
      </c>
      <c r="D94" s="300"/>
    </row>
    <row r="95" spans="1:4" x14ac:dyDescent="0.25">
      <c r="A95" s="106">
        <f>'3. NEW Calculations'!A96</f>
        <v>43463</v>
      </c>
      <c r="B95" s="259">
        <f ca="1">IF('1. Inputs'!$D$10="NI",'3. NEW Calculations'!AI96*'1. Inputs'!$D$55,'3. NEW Calculations'!AI96)</f>
        <v>0</v>
      </c>
      <c r="C95" s="259">
        <f ca="1">IF('1. Inputs'!$D$10="NI",'3. NEW Calculations'!$AI$5*'1. Inputs'!$D$55,'3. NEW Calculations'!$AI$5)</f>
        <v>0</v>
      </c>
      <c r="D95" s="300"/>
    </row>
    <row r="96" spans="1:4" x14ac:dyDescent="0.25">
      <c r="A96" s="106">
        <f>'3. NEW Calculations'!A97</f>
        <v>43464</v>
      </c>
      <c r="B96" s="259">
        <f ca="1">IF('1. Inputs'!$D$10="NI",'3. NEW Calculations'!AI97*'1. Inputs'!$D$55,'3. NEW Calculations'!AI97)</f>
        <v>0</v>
      </c>
      <c r="C96" s="259">
        <f ca="1">IF('1. Inputs'!$D$10="NI",'3. NEW Calculations'!$AI$5*'1. Inputs'!$D$55,'3. NEW Calculations'!$AI$5)</f>
        <v>0</v>
      </c>
      <c r="D96" s="300"/>
    </row>
    <row r="97" spans="1:4" x14ac:dyDescent="0.25">
      <c r="A97" s="106">
        <f>'3. NEW Calculations'!A98</f>
        <v>43465</v>
      </c>
      <c r="B97" s="259">
        <f ca="1">IF('1. Inputs'!$D$10="NI",'3. NEW Calculations'!AI98*'1. Inputs'!$D$55,'3. NEW Calculations'!AI98)</f>
        <v>0</v>
      </c>
      <c r="C97" s="259">
        <f ca="1">IF('1. Inputs'!$D$10="NI",'3. NEW Calculations'!$AI$5*'1. Inputs'!$D$55,'3. NEW Calculations'!$AI$5)</f>
        <v>0</v>
      </c>
      <c r="D97" s="300"/>
    </row>
    <row r="98" spans="1:4" x14ac:dyDescent="0.25">
      <c r="A98" s="106">
        <f>'3. NEW Calculations'!A99</f>
        <v>43466</v>
      </c>
      <c r="B98" s="259">
        <f ca="1">IF('1. Inputs'!$D$10="NI",'3. NEW Calculations'!AI99*'1. Inputs'!$D$55,'3. NEW Calculations'!AI99)</f>
        <v>0</v>
      </c>
      <c r="C98" s="259">
        <f ca="1">IF('1. Inputs'!$D$10="NI",'3. NEW Calculations'!$AI$5*'1. Inputs'!$D$55,'3. NEW Calculations'!$AI$5)</f>
        <v>0</v>
      </c>
      <c r="D98" s="300"/>
    </row>
    <row r="99" spans="1:4" x14ac:dyDescent="0.25">
      <c r="A99" s="106">
        <f>'3. NEW Calculations'!A100</f>
        <v>43467</v>
      </c>
      <c r="B99" s="259">
        <f ca="1">IF('1. Inputs'!$D$10="NI",'3. NEW Calculations'!AI100*'1. Inputs'!$D$55,'3. NEW Calculations'!AI100)</f>
        <v>0</v>
      </c>
      <c r="C99" s="259">
        <f ca="1">IF('1. Inputs'!$D$10="NI",'3. NEW Calculations'!$AI$5*'1. Inputs'!$D$55,'3. NEW Calculations'!$AI$5)</f>
        <v>0</v>
      </c>
      <c r="D99" s="300"/>
    </row>
    <row r="100" spans="1:4" x14ac:dyDescent="0.25">
      <c r="A100" s="106">
        <f>'3. NEW Calculations'!A101</f>
        <v>43468</v>
      </c>
      <c r="B100" s="259">
        <f ca="1">IF('1. Inputs'!$D$10="NI",'3. NEW Calculations'!AI101*'1. Inputs'!$D$55,'3. NEW Calculations'!AI101)</f>
        <v>0</v>
      </c>
      <c r="C100" s="259">
        <f ca="1">IF('1. Inputs'!$D$10="NI",'3. NEW Calculations'!$AI$5*'1. Inputs'!$D$55,'3. NEW Calculations'!$AI$5)</f>
        <v>0</v>
      </c>
      <c r="D100" s="300"/>
    </row>
    <row r="101" spans="1:4" x14ac:dyDescent="0.25">
      <c r="A101" s="106">
        <f>'3. NEW Calculations'!A102</f>
        <v>43469</v>
      </c>
      <c r="B101" s="259">
        <f ca="1">IF('1. Inputs'!$D$10="NI",'3. NEW Calculations'!AI102*'1. Inputs'!$D$55,'3. NEW Calculations'!AI102)</f>
        <v>0</v>
      </c>
      <c r="C101" s="259">
        <f ca="1">IF('1. Inputs'!$D$10="NI",'3. NEW Calculations'!$AI$5*'1. Inputs'!$D$55,'3. NEW Calculations'!$AI$5)</f>
        <v>0</v>
      </c>
      <c r="D101" s="300"/>
    </row>
    <row r="102" spans="1:4" x14ac:dyDescent="0.25">
      <c r="A102" s="106">
        <f>'3. NEW Calculations'!A103</f>
        <v>43470</v>
      </c>
      <c r="B102" s="259">
        <f ca="1">IF('1. Inputs'!$D$10="NI",'3. NEW Calculations'!AI103*'1. Inputs'!$D$55,'3. NEW Calculations'!AI103)</f>
        <v>0</v>
      </c>
      <c r="C102" s="259">
        <f ca="1">IF('1. Inputs'!$D$10="NI",'3. NEW Calculations'!$AI$5*'1. Inputs'!$D$55,'3. NEW Calculations'!$AI$5)</f>
        <v>0</v>
      </c>
      <c r="D102" s="300"/>
    </row>
    <row r="103" spans="1:4" x14ac:dyDescent="0.25">
      <c r="A103" s="106">
        <f>'3. NEW Calculations'!A104</f>
        <v>43471</v>
      </c>
      <c r="B103" s="259">
        <f ca="1">IF('1. Inputs'!$D$10="NI",'3. NEW Calculations'!AI104*'1. Inputs'!$D$55,'3. NEW Calculations'!AI104)</f>
        <v>0</v>
      </c>
      <c r="C103" s="259">
        <f ca="1">IF('1. Inputs'!$D$10="NI",'3. NEW Calculations'!$AI$5*'1. Inputs'!$D$55,'3. NEW Calculations'!$AI$5)</f>
        <v>0</v>
      </c>
      <c r="D103" s="300"/>
    </row>
    <row r="104" spans="1:4" x14ac:dyDescent="0.25">
      <c r="A104" s="106">
        <f>'3. NEW Calculations'!A105</f>
        <v>43472</v>
      </c>
      <c r="B104" s="259">
        <f ca="1">IF('1. Inputs'!$D$10="NI",'3. NEW Calculations'!AI105*'1. Inputs'!$D$55,'3. NEW Calculations'!AI105)</f>
        <v>0</v>
      </c>
      <c r="C104" s="259">
        <f ca="1">IF('1. Inputs'!$D$10="NI",'3. NEW Calculations'!$AI$5*'1. Inputs'!$D$55,'3. NEW Calculations'!$AI$5)</f>
        <v>0</v>
      </c>
      <c r="D104" s="300"/>
    </row>
    <row r="105" spans="1:4" x14ac:dyDescent="0.25">
      <c r="A105" s="106">
        <f>'3. NEW Calculations'!A106</f>
        <v>43473</v>
      </c>
      <c r="B105" s="259">
        <f ca="1">IF('1. Inputs'!$D$10="NI",'3. NEW Calculations'!AI106*'1. Inputs'!$D$55,'3. NEW Calculations'!AI106)</f>
        <v>0</v>
      </c>
      <c r="C105" s="259">
        <f ca="1">IF('1. Inputs'!$D$10="NI",'3. NEW Calculations'!$AI$5*'1. Inputs'!$D$55,'3. NEW Calculations'!$AI$5)</f>
        <v>0</v>
      </c>
      <c r="D105" s="300"/>
    </row>
    <row r="106" spans="1:4" x14ac:dyDescent="0.25">
      <c r="A106" s="106">
        <f>'3. NEW Calculations'!A107</f>
        <v>43474</v>
      </c>
      <c r="B106" s="259">
        <f ca="1">IF('1. Inputs'!$D$10="NI",'3. NEW Calculations'!AI107*'1. Inputs'!$D$55,'3. NEW Calculations'!AI107)</f>
        <v>0</v>
      </c>
      <c r="C106" s="259">
        <f ca="1">IF('1. Inputs'!$D$10="NI",'3. NEW Calculations'!$AI$5*'1. Inputs'!$D$55,'3. NEW Calculations'!$AI$5)</f>
        <v>0</v>
      </c>
      <c r="D106" s="300"/>
    </row>
    <row r="107" spans="1:4" x14ac:dyDescent="0.25">
      <c r="A107" s="106">
        <f>'3. NEW Calculations'!A108</f>
        <v>43475</v>
      </c>
      <c r="B107" s="259">
        <f ca="1">IF('1. Inputs'!$D$10="NI",'3. NEW Calculations'!AI108*'1. Inputs'!$D$55,'3. NEW Calculations'!AI108)</f>
        <v>0</v>
      </c>
      <c r="C107" s="259">
        <f ca="1">IF('1. Inputs'!$D$10="NI",'3. NEW Calculations'!$AI$5*'1. Inputs'!$D$55,'3. NEW Calculations'!$AI$5)</f>
        <v>0</v>
      </c>
      <c r="D107" s="300"/>
    </row>
    <row r="108" spans="1:4" x14ac:dyDescent="0.25">
      <c r="A108" s="106">
        <f>'3. NEW Calculations'!A109</f>
        <v>43476</v>
      </c>
      <c r="B108" s="259">
        <f ca="1">IF('1. Inputs'!$D$10="NI",'3. NEW Calculations'!AI109*'1. Inputs'!$D$55,'3. NEW Calculations'!AI109)</f>
        <v>0</v>
      </c>
      <c r="C108" s="259">
        <f ca="1">IF('1. Inputs'!$D$10="NI",'3. NEW Calculations'!$AI$5*'1. Inputs'!$D$55,'3. NEW Calculations'!$AI$5)</f>
        <v>0</v>
      </c>
      <c r="D108" s="300"/>
    </row>
    <row r="109" spans="1:4" x14ac:dyDescent="0.25">
      <c r="A109" s="106">
        <f>'3. NEW Calculations'!A110</f>
        <v>43477</v>
      </c>
      <c r="B109" s="259">
        <f ca="1">IF('1. Inputs'!$D$10="NI",'3. NEW Calculations'!AI110*'1. Inputs'!$D$55,'3. NEW Calculations'!AI110)</f>
        <v>0</v>
      </c>
      <c r="C109" s="259">
        <f ca="1">IF('1. Inputs'!$D$10="NI",'3. NEW Calculations'!$AI$5*'1. Inputs'!$D$55,'3. NEW Calculations'!$AI$5)</f>
        <v>0</v>
      </c>
      <c r="D109" s="300"/>
    </row>
    <row r="110" spans="1:4" x14ac:dyDescent="0.25">
      <c r="A110" s="106">
        <f>'3. NEW Calculations'!A111</f>
        <v>43478</v>
      </c>
      <c r="B110" s="259">
        <f ca="1">IF('1. Inputs'!$D$10="NI",'3. NEW Calculations'!AI111*'1. Inputs'!$D$55,'3. NEW Calculations'!AI111)</f>
        <v>0</v>
      </c>
      <c r="C110" s="259">
        <f ca="1">IF('1. Inputs'!$D$10="NI",'3. NEW Calculations'!$AI$5*'1. Inputs'!$D$55,'3. NEW Calculations'!$AI$5)</f>
        <v>0</v>
      </c>
      <c r="D110" s="300"/>
    </row>
    <row r="111" spans="1:4" x14ac:dyDescent="0.25">
      <c r="A111" s="106">
        <f>'3. NEW Calculations'!A112</f>
        <v>43479</v>
      </c>
      <c r="B111" s="259">
        <f ca="1">IF('1. Inputs'!$D$10="NI",'3. NEW Calculations'!AI112*'1. Inputs'!$D$55,'3. NEW Calculations'!AI112)</f>
        <v>0</v>
      </c>
      <c r="C111" s="259">
        <f ca="1">IF('1. Inputs'!$D$10="NI",'3. NEW Calculations'!$AI$5*'1. Inputs'!$D$55,'3. NEW Calculations'!$AI$5)</f>
        <v>0</v>
      </c>
      <c r="D111" s="300"/>
    </row>
    <row r="112" spans="1:4" x14ac:dyDescent="0.25">
      <c r="A112" s="106">
        <f>'3. NEW Calculations'!A113</f>
        <v>43480</v>
      </c>
      <c r="B112" s="259">
        <f ca="1">IF('1. Inputs'!$D$10="NI",'3. NEW Calculations'!AI113*'1. Inputs'!$D$55,'3. NEW Calculations'!AI113)</f>
        <v>0</v>
      </c>
      <c r="C112" s="259">
        <f ca="1">IF('1. Inputs'!$D$10="NI",'3. NEW Calculations'!$AI$5*'1. Inputs'!$D$55,'3. NEW Calculations'!$AI$5)</f>
        <v>0</v>
      </c>
      <c r="D112" s="300"/>
    </row>
    <row r="113" spans="1:4" x14ac:dyDescent="0.25">
      <c r="A113" s="106">
        <f>'3. NEW Calculations'!A114</f>
        <v>43481</v>
      </c>
      <c r="B113" s="259">
        <f ca="1">IF('1. Inputs'!$D$10="NI",'3. NEW Calculations'!AI114*'1. Inputs'!$D$55,'3. NEW Calculations'!AI114)</f>
        <v>0</v>
      </c>
      <c r="C113" s="259">
        <f ca="1">IF('1. Inputs'!$D$10="NI",'3. NEW Calculations'!$AI$5*'1. Inputs'!$D$55,'3. NEW Calculations'!$AI$5)</f>
        <v>0</v>
      </c>
      <c r="D113" s="300"/>
    </row>
    <row r="114" spans="1:4" x14ac:dyDescent="0.25">
      <c r="A114" s="103"/>
      <c r="B114" s="107"/>
      <c r="C114" s="107"/>
      <c r="D114" s="301"/>
    </row>
    <row r="115" spans="1:4" hidden="1" x14ac:dyDescent="0.25">
      <c r="A115" s="103"/>
      <c r="B115" s="107"/>
      <c r="C115" s="107"/>
      <c r="D115" s="54"/>
    </row>
    <row r="116" spans="1:4" hidden="1" x14ac:dyDescent="0.25">
      <c r="A116" s="103"/>
      <c r="B116" s="107"/>
      <c r="C116" s="107"/>
      <c r="D116" s="54"/>
    </row>
    <row r="117" spans="1:4" hidden="1" x14ac:dyDescent="0.25">
      <c r="A117" s="103"/>
      <c r="B117" s="107"/>
      <c r="C117" s="107"/>
      <c r="D117" s="54"/>
    </row>
    <row r="118" spans="1:4" hidden="1" x14ac:dyDescent="0.25">
      <c r="A118" s="103"/>
      <c r="B118" s="107"/>
      <c r="C118" s="107"/>
      <c r="D118" s="54"/>
    </row>
    <row r="119" spans="1:4" hidden="1" x14ac:dyDescent="0.25">
      <c r="A119" s="103"/>
      <c r="B119" s="107"/>
      <c r="C119" s="107"/>
      <c r="D119" s="54"/>
    </row>
    <row r="120" spans="1:4" hidden="1" x14ac:dyDescent="0.25">
      <c r="A120" s="103"/>
      <c r="B120" s="107"/>
      <c r="C120" s="107"/>
      <c r="D120" s="54"/>
    </row>
    <row r="121" spans="1:4" hidden="1" x14ac:dyDescent="0.25">
      <c r="A121" s="103"/>
      <c r="B121" s="107"/>
      <c r="C121" s="107"/>
      <c r="D121" s="54"/>
    </row>
    <row r="122" spans="1:4" hidden="1" x14ac:dyDescent="0.25">
      <c r="A122" s="103"/>
      <c r="B122" s="107"/>
      <c r="C122" s="107"/>
      <c r="D122" s="54"/>
    </row>
    <row r="123" spans="1:4" hidden="1" x14ac:dyDescent="0.25">
      <c r="A123" s="103"/>
      <c r="B123" s="107"/>
      <c r="C123" s="107"/>
      <c r="D123" s="54"/>
    </row>
    <row r="124" spans="1:4" hidden="1" x14ac:dyDescent="0.25">
      <c r="A124" s="103"/>
      <c r="B124" s="107"/>
      <c r="C124" s="107"/>
      <c r="D124" s="54"/>
    </row>
    <row r="125" spans="1:4" hidden="1" x14ac:dyDescent="0.25">
      <c r="A125" s="103"/>
      <c r="B125" s="107"/>
      <c r="C125" s="107"/>
      <c r="D125" s="54"/>
    </row>
    <row r="126" spans="1:4" hidden="1" x14ac:dyDescent="0.25">
      <c r="A126" s="103"/>
      <c r="B126" s="107"/>
      <c r="C126" s="107"/>
      <c r="D126" s="54"/>
    </row>
    <row r="127" spans="1:4" hidden="1" x14ac:dyDescent="0.25">
      <c r="A127" s="103"/>
      <c r="B127" s="107"/>
      <c r="C127" s="107"/>
      <c r="D127" s="54"/>
    </row>
    <row r="128" spans="1:4" hidden="1" x14ac:dyDescent="0.25">
      <c r="A128" s="103"/>
      <c r="B128" s="107"/>
      <c r="C128" s="107"/>
      <c r="D128" s="54"/>
    </row>
    <row r="129" spans="1:4" hidden="1" x14ac:dyDescent="0.25">
      <c r="A129" s="103"/>
      <c r="B129" s="107"/>
      <c r="C129" s="107"/>
      <c r="D129" s="54"/>
    </row>
    <row r="130" spans="1:4" hidden="1" x14ac:dyDescent="0.25">
      <c r="A130" s="103"/>
      <c r="B130" s="107"/>
      <c r="C130" s="107"/>
      <c r="D130" s="54"/>
    </row>
    <row r="131" spans="1:4" hidden="1" x14ac:dyDescent="0.25">
      <c r="A131" s="103"/>
      <c r="B131" s="107"/>
      <c r="C131" s="107"/>
      <c r="D131" s="54"/>
    </row>
    <row r="132" spans="1:4" hidden="1" x14ac:dyDescent="0.25">
      <c r="A132" s="103"/>
      <c r="B132" s="107"/>
      <c r="C132" s="107"/>
      <c r="D132" s="54"/>
    </row>
    <row r="133" spans="1:4" hidden="1" x14ac:dyDescent="0.25">
      <c r="A133" s="103"/>
      <c r="B133" s="107"/>
      <c r="C133" s="107"/>
      <c r="D133" s="54"/>
    </row>
    <row r="134" spans="1:4" hidden="1" x14ac:dyDescent="0.25">
      <c r="A134" s="103"/>
      <c r="B134" s="107"/>
      <c r="C134" s="107"/>
      <c r="D134" s="54"/>
    </row>
    <row r="135" spans="1:4" hidden="1" x14ac:dyDescent="0.25">
      <c r="A135" s="103"/>
      <c r="B135" s="107"/>
      <c r="C135" s="107"/>
      <c r="D135" s="54"/>
    </row>
    <row r="136" spans="1:4" hidden="1" x14ac:dyDescent="0.25">
      <c r="A136" s="103"/>
      <c r="B136" s="107"/>
      <c r="C136" s="107"/>
      <c r="D136" s="54"/>
    </row>
    <row r="137" spans="1:4" hidden="1" x14ac:dyDescent="0.25">
      <c r="A137" s="103"/>
      <c r="B137" s="107"/>
      <c r="C137" s="107"/>
      <c r="D137" s="54"/>
    </row>
    <row r="138" spans="1:4" hidden="1" x14ac:dyDescent="0.25">
      <c r="A138" s="103"/>
      <c r="B138" s="107"/>
      <c r="C138" s="107"/>
      <c r="D138" s="54"/>
    </row>
    <row r="139" spans="1:4" hidden="1" x14ac:dyDescent="0.25">
      <c r="A139" s="103"/>
      <c r="B139" s="107"/>
      <c r="C139" s="107"/>
      <c r="D139" s="54"/>
    </row>
    <row r="140" spans="1:4" hidden="1" x14ac:dyDescent="0.25">
      <c r="A140" s="103"/>
      <c r="B140" s="107"/>
      <c r="C140" s="107"/>
      <c r="D140" s="54"/>
    </row>
    <row r="141" spans="1:4" hidden="1" x14ac:dyDescent="0.25">
      <c r="A141" s="103"/>
      <c r="B141" s="107"/>
      <c r="C141" s="107"/>
      <c r="D141" s="54"/>
    </row>
    <row r="142" spans="1:4" hidden="1" x14ac:dyDescent="0.25">
      <c r="A142" s="103"/>
      <c r="B142" s="107"/>
      <c r="C142" s="107"/>
      <c r="D142" s="54"/>
    </row>
    <row r="143" spans="1:4" hidden="1" x14ac:dyDescent="0.25">
      <c r="A143" s="103"/>
      <c r="B143" s="107"/>
      <c r="C143" s="107"/>
      <c r="D143" s="54"/>
    </row>
    <row r="144" spans="1:4" hidden="1" x14ac:dyDescent="0.25">
      <c r="A144" s="103"/>
      <c r="B144" s="107"/>
      <c r="C144" s="107"/>
      <c r="D144" s="54"/>
    </row>
    <row r="145" spans="1:4" hidden="1" x14ac:dyDescent="0.25">
      <c r="A145" s="103"/>
      <c r="B145" s="107"/>
      <c r="C145" s="107"/>
      <c r="D145" s="54"/>
    </row>
    <row r="146" spans="1:4" hidden="1" x14ac:dyDescent="0.25">
      <c r="A146" s="103"/>
      <c r="B146" s="107"/>
      <c r="C146" s="107"/>
      <c r="D146" s="54"/>
    </row>
    <row r="147" spans="1:4" hidden="1" x14ac:dyDescent="0.25">
      <c r="A147" s="103"/>
      <c r="B147" s="107"/>
      <c r="C147" s="107"/>
      <c r="D147" s="54"/>
    </row>
    <row r="148" spans="1:4" hidden="1" x14ac:dyDescent="0.25">
      <c r="A148" s="103"/>
      <c r="B148" s="107"/>
      <c r="C148" s="107"/>
      <c r="D148" s="54"/>
    </row>
    <row r="149" spans="1:4" hidden="1" x14ac:dyDescent="0.25">
      <c r="A149" s="103"/>
      <c r="B149" s="107"/>
      <c r="C149" s="107"/>
      <c r="D149" s="54"/>
    </row>
    <row r="150" spans="1:4" hidden="1" x14ac:dyDescent="0.25">
      <c r="A150" s="103"/>
      <c r="B150" s="107"/>
      <c r="C150" s="107"/>
      <c r="D150" s="54"/>
    </row>
    <row r="151" spans="1:4" hidden="1" x14ac:dyDescent="0.25">
      <c r="A151" s="103"/>
      <c r="B151" s="107"/>
      <c r="C151" s="107"/>
      <c r="D151" s="54"/>
    </row>
    <row r="152" spans="1:4" hidden="1" x14ac:dyDescent="0.25">
      <c r="A152" s="103"/>
      <c r="B152" s="107"/>
      <c r="C152" s="107"/>
      <c r="D152" s="54"/>
    </row>
    <row r="153" spans="1:4" hidden="1" x14ac:dyDescent="0.25">
      <c r="A153" s="103"/>
      <c r="B153" s="107"/>
      <c r="C153" s="107"/>
      <c r="D153" s="54"/>
    </row>
    <row r="154" spans="1:4" hidden="1" x14ac:dyDescent="0.25">
      <c r="A154" s="103"/>
      <c r="B154" s="107"/>
      <c r="C154" s="107"/>
      <c r="D154" s="54"/>
    </row>
    <row r="155" spans="1:4" hidden="1" x14ac:dyDescent="0.25">
      <c r="A155" s="103"/>
      <c r="B155" s="107"/>
      <c r="C155" s="107"/>
      <c r="D155" s="54"/>
    </row>
    <row r="156" spans="1:4" hidden="1" x14ac:dyDescent="0.25">
      <c r="A156" s="103"/>
      <c r="B156" s="107"/>
      <c r="C156" s="107"/>
      <c r="D156" s="54"/>
    </row>
    <row r="157" spans="1:4" hidden="1" x14ac:dyDescent="0.25">
      <c r="A157" s="103"/>
      <c r="B157" s="107"/>
      <c r="C157" s="107"/>
      <c r="D157" s="54"/>
    </row>
    <row r="158" spans="1:4" hidden="1" x14ac:dyDescent="0.25">
      <c r="A158" s="103"/>
      <c r="B158" s="107"/>
      <c r="C158" s="107"/>
      <c r="D158" s="54"/>
    </row>
    <row r="159" spans="1:4" hidden="1" x14ac:dyDescent="0.25">
      <c r="A159" s="103"/>
      <c r="B159" s="107"/>
      <c r="C159" s="107"/>
      <c r="D159" s="54"/>
    </row>
    <row r="160" spans="1:4" hidden="1" x14ac:dyDescent="0.25">
      <c r="A160" s="103"/>
      <c r="B160" s="107"/>
      <c r="C160" s="107"/>
      <c r="D160" s="54"/>
    </row>
    <row r="161" spans="1:4" hidden="1" x14ac:dyDescent="0.25">
      <c r="A161" s="103"/>
      <c r="B161" s="107"/>
      <c r="C161" s="107"/>
      <c r="D161" s="54"/>
    </row>
    <row r="162" spans="1:4" hidden="1" x14ac:dyDescent="0.25">
      <c r="A162" s="103"/>
      <c r="B162" s="107"/>
      <c r="C162" s="107"/>
      <c r="D162" s="54"/>
    </row>
    <row r="163" spans="1:4" hidden="1" x14ac:dyDescent="0.25">
      <c r="A163" s="103"/>
      <c r="B163" s="107"/>
      <c r="C163" s="107"/>
      <c r="D163" s="54"/>
    </row>
    <row r="164" spans="1:4" hidden="1" x14ac:dyDescent="0.25">
      <c r="A164" s="103"/>
      <c r="B164" s="107"/>
      <c r="C164" s="107"/>
      <c r="D164" s="54"/>
    </row>
    <row r="165" spans="1:4" hidden="1" x14ac:dyDescent="0.25">
      <c r="A165" s="103"/>
      <c r="B165" s="107"/>
      <c r="C165" s="107"/>
      <c r="D165" s="54"/>
    </row>
    <row r="166" spans="1:4" hidden="1" x14ac:dyDescent="0.25">
      <c r="A166" s="103"/>
      <c r="B166" s="107"/>
      <c r="C166" s="107"/>
      <c r="D166" s="54"/>
    </row>
    <row r="167" spans="1:4" hidden="1" x14ac:dyDescent="0.25">
      <c r="A167" s="103"/>
      <c r="B167" s="107"/>
      <c r="C167" s="107"/>
      <c r="D167" s="54"/>
    </row>
    <row r="168" spans="1:4" hidden="1" x14ac:dyDescent="0.25">
      <c r="A168" s="103"/>
      <c r="B168" s="107"/>
      <c r="C168" s="107"/>
      <c r="D168" s="54"/>
    </row>
    <row r="169" spans="1:4" hidden="1" x14ac:dyDescent="0.25">
      <c r="A169" s="103"/>
      <c r="B169" s="107"/>
      <c r="C169" s="107"/>
      <c r="D169" s="54"/>
    </row>
    <row r="170" spans="1:4" hidden="1" x14ac:dyDescent="0.25">
      <c r="A170" s="103"/>
      <c r="B170" s="107"/>
      <c r="C170" s="107"/>
      <c r="D170" s="54"/>
    </row>
    <row r="171" spans="1:4" hidden="1" x14ac:dyDescent="0.25">
      <c r="A171" s="103"/>
      <c r="B171" s="107"/>
      <c r="C171" s="107"/>
      <c r="D171" s="54"/>
    </row>
    <row r="172" spans="1:4" hidden="1" x14ac:dyDescent="0.25">
      <c r="A172" s="103"/>
      <c r="B172" s="107"/>
      <c r="C172" s="107"/>
      <c r="D172" s="54"/>
    </row>
    <row r="173" spans="1:4" hidden="1" x14ac:dyDescent="0.25">
      <c r="A173" s="103"/>
      <c r="B173" s="107"/>
      <c r="C173" s="107"/>
      <c r="D173" s="54"/>
    </row>
    <row r="174" spans="1:4" hidden="1" x14ac:dyDescent="0.25">
      <c r="A174" s="103"/>
      <c r="B174" s="107"/>
      <c r="C174" s="107"/>
      <c r="D174" s="54"/>
    </row>
    <row r="175" spans="1:4" hidden="1" x14ac:dyDescent="0.25">
      <c r="A175" s="103"/>
      <c r="B175" s="107"/>
      <c r="C175" s="107"/>
      <c r="D175" s="54"/>
    </row>
    <row r="176" spans="1:4" hidden="1" x14ac:dyDescent="0.25">
      <c r="A176" s="103"/>
      <c r="B176" s="107"/>
      <c r="C176" s="107"/>
      <c r="D176" s="54"/>
    </row>
    <row r="177" spans="1:4" hidden="1" x14ac:dyDescent="0.25">
      <c r="A177" s="103"/>
      <c r="B177" s="107"/>
      <c r="C177" s="107"/>
      <c r="D177" s="54"/>
    </row>
    <row r="178" spans="1:4" hidden="1" x14ac:dyDescent="0.25">
      <c r="A178" s="103"/>
      <c r="B178" s="107"/>
      <c r="C178" s="107"/>
      <c r="D178" s="54"/>
    </row>
    <row r="179" spans="1:4" hidden="1" x14ac:dyDescent="0.25">
      <c r="A179" s="103"/>
      <c r="B179" s="107"/>
      <c r="C179" s="107"/>
      <c r="D179" s="54"/>
    </row>
    <row r="180" spans="1:4" hidden="1" x14ac:dyDescent="0.25">
      <c r="A180" s="103"/>
      <c r="B180" s="107"/>
      <c r="C180" s="107"/>
      <c r="D180" s="54"/>
    </row>
    <row r="181" spans="1:4" hidden="1" x14ac:dyDescent="0.25">
      <c r="A181" s="103"/>
      <c r="B181" s="107"/>
      <c r="C181" s="107"/>
      <c r="D181" s="54"/>
    </row>
    <row r="182" spans="1:4" hidden="1" x14ac:dyDescent="0.25">
      <c r="A182" s="103"/>
      <c r="B182" s="107"/>
      <c r="C182" s="107"/>
      <c r="D182" s="54"/>
    </row>
    <row r="183" spans="1:4" hidden="1" x14ac:dyDescent="0.25">
      <c r="A183" s="103"/>
      <c r="B183" s="107"/>
      <c r="C183" s="107"/>
      <c r="D183" s="54"/>
    </row>
    <row r="184" spans="1:4" hidden="1" x14ac:dyDescent="0.25">
      <c r="A184" s="103"/>
      <c r="B184" s="107"/>
      <c r="C184" s="107"/>
      <c r="D184" s="54"/>
    </row>
    <row r="185" spans="1:4" hidden="1" x14ac:dyDescent="0.25">
      <c r="A185" s="103"/>
      <c r="B185" s="107"/>
      <c r="C185" s="107"/>
      <c r="D185" s="54"/>
    </row>
    <row r="186" spans="1:4" hidden="1" x14ac:dyDescent="0.25">
      <c r="A186" s="103"/>
      <c r="B186" s="107"/>
      <c r="C186" s="107"/>
      <c r="D186" s="54"/>
    </row>
    <row r="187" spans="1:4" hidden="1" x14ac:dyDescent="0.25">
      <c r="A187" s="103"/>
      <c r="B187" s="107"/>
      <c r="C187" s="107"/>
      <c r="D187" s="54"/>
    </row>
    <row r="188" spans="1:4" hidden="1" x14ac:dyDescent="0.25">
      <c r="A188" s="103"/>
      <c r="B188" s="107"/>
      <c r="C188" s="107"/>
      <c r="D188" s="54"/>
    </row>
    <row r="189" spans="1:4" hidden="1" x14ac:dyDescent="0.25">
      <c r="A189" s="103"/>
      <c r="B189" s="107"/>
      <c r="C189" s="107"/>
      <c r="D189" s="54"/>
    </row>
    <row r="190" spans="1:4" hidden="1" x14ac:dyDescent="0.25">
      <c r="A190" s="103"/>
      <c r="B190" s="107"/>
      <c r="C190" s="107"/>
      <c r="D190" s="54"/>
    </row>
    <row r="191" spans="1:4" hidden="1" x14ac:dyDescent="0.25">
      <c r="A191" s="103"/>
      <c r="B191" s="107"/>
      <c r="C191" s="107"/>
      <c r="D191" s="54"/>
    </row>
    <row r="192" spans="1:4" hidden="1" x14ac:dyDescent="0.25">
      <c r="A192" s="103"/>
      <c r="B192" s="107"/>
      <c r="C192" s="107"/>
      <c r="D192" s="54"/>
    </row>
    <row r="193" spans="1:4" hidden="1" x14ac:dyDescent="0.25">
      <c r="A193" s="103"/>
      <c r="B193" s="107"/>
      <c r="C193" s="107"/>
      <c r="D193" s="54"/>
    </row>
    <row r="194" spans="1:4" hidden="1" x14ac:dyDescent="0.25">
      <c r="A194" s="103"/>
      <c r="B194" s="107"/>
      <c r="C194" s="107"/>
      <c r="D194" s="54"/>
    </row>
    <row r="195" spans="1:4" hidden="1" x14ac:dyDescent="0.25">
      <c r="A195" s="103"/>
      <c r="B195" s="107"/>
      <c r="C195" s="107"/>
      <c r="D195" s="54"/>
    </row>
    <row r="196" spans="1:4" hidden="1" x14ac:dyDescent="0.25">
      <c r="A196" s="103"/>
      <c r="B196" s="107"/>
      <c r="C196" s="107"/>
      <c r="D196" s="54"/>
    </row>
    <row r="197" spans="1:4" hidden="1" x14ac:dyDescent="0.25">
      <c r="A197" s="103"/>
      <c r="B197" s="107"/>
      <c r="C197" s="107"/>
      <c r="D197" s="54"/>
    </row>
    <row r="198" spans="1:4" hidden="1" x14ac:dyDescent="0.25">
      <c r="A198" s="103"/>
      <c r="B198" s="107"/>
      <c r="C198" s="107"/>
      <c r="D198" s="54"/>
    </row>
    <row r="199" spans="1:4" hidden="1" x14ac:dyDescent="0.25">
      <c r="A199" s="103"/>
      <c r="B199" s="107"/>
      <c r="C199" s="107"/>
      <c r="D199" s="54"/>
    </row>
    <row r="200" spans="1:4" hidden="1" x14ac:dyDescent="0.25">
      <c r="A200" s="103"/>
      <c r="B200" s="107"/>
      <c r="C200" s="107"/>
      <c r="D200" s="54"/>
    </row>
    <row r="201" spans="1:4" hidden="1" x14ac:dyDescent="0.25">
      <c r="A201" s="103"/>
      <c r="B201" s="107"/>
      <c r="C201" s="107"/>
      <c r="D201" s="54"/>
    </row>
    <row r="202" spans="1:4" hidden="1" x14ac:dyDescent="0.25">
      <c r="A202" s="103"/>
      <c r="B202" s="107"/>
      <c r="C202" s="107"/>
      <c r="D202" s="54"/>
    </row>
    <row r="203" spans="1:4" hidden="1" x14ac:dyDescent="0.25">
      <c r="A203" s="103"/>
      <c r="B203" s="107"/>
      <c r="C203" s="107"/>
      <c r="D203" s="54"/>
    </row>
    <row r="204" spans="1:4" hidden="1" x14ac:dyDescent="0.25">
      <c r="A204" s="103"/>
      <c r="B204" s="107"/>
      <c r="C204" s="107"/>
      <c r="D204" s="54"/>
    </row>
    <row r="205" spans="1:4" hidden="1" x14ac:dyDescent="0.25">
      <c r="A205" s="103"/>
      <c r="B205" s="107"/>
      <c r="C205" s="107"/>
      <c r="D205" s="54"/>
    </row>
    <row r="206" spans="1:4" hidden="1" x14ac:dyDescent="0.25">
      <c r="A206" s="103"/>
      <c r="B206" s="107"/>
      <c r="C206" s="107"/>
      <c r="D206" s="54"/>
    </row>
    <row r="207" spans="1:4" hidden="1" x14ac:dyDescent="0.25">
      <c r="A207" s="103"/>
      <c r="B207" s="107"/>
      <c r="C207" s="107"/>
      <c r="D207" s="54"/>
    </row>
    <row r="208" spans="1:4" hidden="1" x14ac:dyDescent="0.25">
      <c r="A208" s="103"/>
      <c r="B208" s="107"/>
      <c r="C208" s="107"/>
      <c r="D208" s="54"/>
    </row>
    <row r="209" spans="1:4" hidden="1" x14ac:dyDescent="0.25">
      <c r="A209" s="103"/>
      <c r="B209" s="107"/>
      <c r="C209" s="107"/>
      <c r="D209" s="54"/>
    </row>
    <row r="210" spans="1:4" hidden="1" x14ac:dyDescent="0.25">
      <c r="A210" s="103"/>
      <c r="B210" s="107"/>
      <c r="C210" s="107"/>
      <c r="D210" s="54"/>
    </row>
    <row r="211" spans="1:4" hidden="1" x14ac:dyDescent="0.25">
      <c r="A211" s="103"/>
      <c r="B211" s="107"/>
      <c r="C211" s="107"/>
      <c r="D211" s="54"/>
    </row>
    <row r="212" spans="1:4" hidden="1" x14ac:dyDescent="0.25">
      <c r="A212" s="103"/>
      <c r="B212" s="107"/>
      <c r="C212" s="107"/>
      <c r="D212" s="54"/>
    </row>
    <row r="213" spans="1:4" hidden="1" x14ac:dyDescent="0.25">
      <c r="A213" s="103"/>
      <c r="B213" s="107"/>
      <c r="C213" s="107"/>
      <c r="D213" s="54"/>
    </row>
    <row r="214" spans="1:4" hidden="1" x14ac:dyDescent="0.25">
      <c r="A214" s="103"/>
      <c r="B214" s="107"/>
      <c r="C214" s="107"/>
      <c r="D214" s="54"/>
    </row>
    <row r="215" spans="1:4" hidden="1" x14ac:dyDescent="0.25">
      <c r="A215" s="103"/>
      <c r="B215" s="107"/>
      <c r="C215" s="107"/>
      <c r="D215" s="54"/>
    </row>
    <row r="216" spans="1:4" hidden="1" x14ac:dyDescent="0.25">
      <c r="A216" s="103"/>
      <c r="B216" s="107"/>
      <c r="C216" s="107"/>
      <c r="D216" s="54"/>
    </row>
    <row r="217" spans="1:4" hidden="1" x14ac:dyDescent="0.25">
      <c r="A217" s="103"/>
      <c r="B217" s="107"/>
      <c r="C217" s="107"/>
      <c r="D217" s="54"/>
    </row>
    <row r="218" spans="1:4" hidden="1" x14ac:dyDescent="0.25">
      <c r="A218" s="103"/>
      <c r="B218" s="107"/>
      <c r="C218" s="107"/>
      <c r="D218" s="54"/>
    </row>
    <row r="219" spans="1:4" hidden="1" x14ac:dyDescent="0.25">
      <c r="A219" s="103"/>
      <c r="B219" s="107"/>
      <c r="C219" s="107"/>
      <c r="D219" s="54"/>
    </row>
    <row r="220" spans="1:4" hidden="1" x14ac:dyDescent="0.25">
      <c r="A220" s="103"/>
      <c r="B220" s="107"/>
      <c r="C220" s="107"/>
      <c r="D220" s="54"/>
    </row>
    <row r="221" spans="1:4" hidden="1" x14ac:dyDescent="0.25">
      <c r="A221" s="103"/>
      <c r="B221" s="107"/>
      <c r="C221" s="107"/>
      <c r="D221" s="54"/>
    </row>
    <row r="222" spans="1:4" hidden="1" x14ac:dyDescent="0.25">
      <c r="A222" s="103"/>
      <c r="B222" s="107"/>
      <c r="C222" s="107"/>
      <c r="D222" s="54"/>
    </row>
    <row r="223" spans="1:4" hidden="1" x14ac:dyDescent="0.25">
      <c r="A223" s="103"/>
      <c r="B223" s="107"/>
      <c r="C223" s="107"/>
      <c r="D223" s="54"/>
    </row>
    <row r="224" spans="1:4" hidden="1" x14ac:dyDescent="0.25">
      <c r="A224" s="103"/>
      <c r="B224" s="107"/>
      <c r="C224" s="107"/>
      <c r="D224" s="54"/>
    </row>
    <row r="225" spans="1:4" hidden="1" x14ac:dyDescent="0.25">
      <c r="A225" s="103"/>
      <c r="B225" s="107"/>
      <c r="C225" s="107"/>
      <c r="D225" s="54"/>
    </row>
    <row r="226" spans="1:4" hidden="1" x14ac:dyDescent="0.25">
      <c r="A226" s="103"/>
      <c r="B226" s="107"/>
      <c r="C226" s="107"/>
      <c r="D226" s="54"/>
    </row>
    <row r="227" spans="1:4" hidden="1" x14ac:dyDescent="0.25">
      <c r="A227" s="103"/>
      <c r="B227" s="107"/>
      <c r="C227" s="107"/>
      <c r="D227" s="54"/>
    </row>
    <row r="228" spans="1:4" hidden="1" x14ac:dyDescent="0.25">
      <c r="A228" s="103"/>
      <c r="B228" s="107"/>
      <c r="C228" s="107"/>
      <c r="D228" s="54"/>
    </row>
    <row r="229" spans="1:4" hidden="1" x14ac:dyDescent="0.25">
      <c r="A229" s="103"/>
      <c r="B229" s="107"/>
      <c r="C229" s="107"/>
      <c r="D229" s="54"/>
    </row>
    <row r="230" spans="1:4" hidden="1" x14ac:dyDescent="0.25">
      <c r="A230" s="103"/>
      <c r="B230" s="107"/>
      <c r="C230" s="107"/>
      <c r="D230" s="54"/>
    </row>
    <row r="231" spans="1:4" hidden="1" x14ac:dyDescent="0.25">
      <c r="A231" s="103"/>
      <c r="B231" s="107"/>
      <c r="C231" s="107"/>
      <c r="D231" s="54"/>
    </row>
    <row r="232" spans="1:4" hidden="1" x14ac:dyDescent="0.25">
      <c r="A232" s="103"/>
      <c r="B232" s="107"/>
      <c r="C232" s="107"/>
      <c r="D232" s="54"/>
    </row>
    <row r="233" spans="1:4" hidden="1" x14ac:dyDescent="0.25">
      <c r="A233" s="103"/>
      <c r="B233" s="107"/>
      <c r="C233" s="107"/>
      <c r="D233" s="54"/>
    </row>
    <row r="234" spans="1:4" hidden="1" x14ac:dyDescent="0.25">
      <c r="A234" s="103"/>
      <c r="B234" s="107"/>
      <c r="C234" s="107"/>
      <c r="D234" s="54"/>
    </row>
    <row r="235" spans="1:4" hidden="1" x14ac:dyDescent="0.25">
      <c r="A235" s="103"/>
      <c r="B235" s="107"/>
      <c r="C235" s="107"/>
      <c r="D235" s="54"/>
    </row>
    <row r="236" spans="1:4" hidden="1" x14ac:dyDescent="0.25">
      <c r="A236" s="103"/>
      <c r="B236" s="107"/>
      <c r="C236" s="107"/>
      <c r="D236" s="54"/>
    </row>
    <row r="237" spans="1:4" hidden="1" x14ac:dyDescent="0.25">
      <c r="A237" s="103"/>
      <c r="B237" s="107"/>
      <c r="C237" s="107"/>
      <c r="D237" s="54"/>
    </row>
    <row r="238" spans="1:4" hidden="1" x14ac:dyDescent="0.25">
      <c r="A238" s="103"/>
      <c r="B238" s="107"/>
      <c r="C238" s="107"/>
      <c r="D238" s="54"/>
    </row>
    <row r="239" spans="1:4" hidden="1" x14ac:dyDescent="0.25">
      <c r="A239" s="103"/>
      <c r="B239" s="107"/>
      <c r="C239" s="107"/>
      <c r="D239" s="54"/>
    </row>
    <row r="240" spans="1:4" hidden="1" x14ac:dyDescent="0.25">
      <c r="A240" s="103"/>
      <c r="B240" s="107"/>
      <c r="C240" s="107"/>
      <c r="D240" s="54"/>
    </row>
    <row r="241" spans="1:4" hidden="1" x14ac:dyDescent="0.25">
      <c r="A241" s="103"/>
      <c r="B241" s="107"/>
      <c r="C241" s="107"/>
      <c r="D241" s="54"/>
    </row>
    <row r="242" spans="1:4" hidden="1" x14ac:dyDescent="0.25">
      <c r="A242" s="103"/>
      <c r="B242" s="107"/>
      <c r="C242" s="107"/>
      <c r="D242" s="54"/>
    </row>
    <row r="243" spans="1:4" hidden="1" x14ac:dyDescent="0.25">
      <c r="A243" s="103"/>
      <c r="B243" s="107"/>
      <c r="C243" s="107"/>
      <c r="D243" s="54"/>
    </row>
    <row r="244" spans="1:4" hidden="1" x14ac:dyDescent="0.25">
      <c r="A244" s="103"/>
      <c r="B244" s="107"/>
      <c r="C244" s="107"/>
      <c r="D244" s="54"/>
    </row>
    <row r="245" spans="1:4" hidden="1" x14ac:dyDescent="0.25">
      <c r="A245" s="103"/>
      <c r="B245" s="107"/>
      <c r="C245" s="107"/>
      <c r="D245" s="54"/>
    </row>
    <row r="246" spans="1:4" hidden="1" x14ac:dyDescent="0.25">
      <c r="A246" s="103"/>
      <c r="B246" s="107"/>
      <c r="C246" s="107"/>
      <c r="D246" s="54"/>
    </row>
    <row r="247" spans="1:4" hidden="1" x14ac:dyDescent="0.25">
      <c r="A247" s="103"/>
      <c r="B247" s="107"/>
      <c r="C247" s="107"/>
      <c r="D247" s="54"/>
    </row>
    <row r="248" spans="1:4" hidden="1" x14ac:dyDescent="0.25">
      <c r="A248" s="103"/>
      <c r="B248" s="107"/>
      <c r="C248" s="107"/>
      <c r="D248" s="54"/>
    </row>
    <row r="249" spans="1:4" hidden="1" x14ac:dyDescent="0.25">
      <c r="A249" s="103"/>
      <c r="B249" s="107"/>
      <c r="C249" s="107"/>
      <c r="D249" s="54"/>
    </row>
    <row r="250" spans="1:4" hidden="1" x14ac:dyDescent="0.25">
      <c r="A250" s="103"/>
      <c r="B250" s="107"/>
      <c r="C250" s="107"/>
      <c r="D250" s="54"/>
    </row>
    <row r="251" spans="1:4" hidden="1" x14ac:dyDescent="0.25">
      <c r="A251" s="103"/>
      <c r="B251" s="107"/>
      <c r="C251" s="107"/>
      <c r="D251" s="54"/>
    </row>
    <row r="252" spans="1:4" hidden="1" x14ac:dyDescent="0.25">
      <c r="A252" s="103"/>
      <c r="B252" s="107"/>
      <c r="C252" s="107"/>
      <c r="D252" s="54"/>
    </row>
    <row r="253" spans="1:4" hidden="1" x14ac:dyDescent="0.25">
      <c r="A253" s="103"/>
      <c r="B253" s="107"/>
      <c r="C253" s="107"/>
      <c r="D253" s="54"/>
    </row>
    <row r="254" spans="1:4" hidden="1" x14ac:dyDescent="0.25">
      <c r="A254" s="103"/>
      <c r="B254" s="107"/>
      <c r="C254" s="107"/>
      <c r="D254" s="54"/>
    </row>
    <row r="255" spans="1:4" hidden="1" x14ac:dyDescent="0.25">
      <c r="A255" s="103"/>
      <c r="B255" s="107"/>
      <c r="C255" s="107"/>
      <c r="D255" s="54"/>
    </row>
    <row r="256" spans="1:4" hidden="1" x14ac:dyDescent="0.25">
      <c r="A256" s="103"/>
      <c r="B256" s="107"/>
      <c r="C256" s="107"/>
      <c r="D256" s="54"/>
    </row>
    <row r="257" spans="1:4" hidden="1" x14ac:dyDescent="0.25">
      <c r="A257" s="103"/>
      <c r="B257" s="107"/>
      <c r="C257" s="107"/>
      <c r="D257" s="54"/>
    </row>
    <row r="258" spans="1:4" hidden="1" x14ac:dyDescent="0.25">
      <c r="A258" s="103"/>
      <c r="B258" s="107"/>
      <c r="C258" s="107"/>
      <c r="D258" s="54"/>
    </row>
    <row r="259" spans="1:4" hidden="1" x14ac:dyDescent="0.25">
      <c r="A259" s="103"/>
      <c r="B259" s="107"/>
      <c r="C259" s="107"/>
      <c r="D259" s="54"/>
    </row>
    <row r="260" spans="1:4" hidden="1" x14ac:dyDescent="0.25">
      <c r="A260" s="103"/>
      <c r="B260" s="107"/>
      <c r="C260" s="107"/>
      <c r="D260" s="54"/>
    </row>
    <row r="261" spans="1:4" hidden="1" x14ac:dyDescent="0.25">
      <c r="A261" s="103"/>
      <c r="B261" s="107"/>
      <c r="C261" s="107"/>
      <c r="D261" s="54"/>
    </row>
    <row r="262" spans="1:4" hidden="1" x14ac:dyDescent="0.25">
      <c r="A262" s="103"/>
      <c r="B262" s="107"/>
      <c r="C262" s="107"/>
      <c r="D262" s="54"/>
    </row>
    <row r="263" spans="1:4" hidden="1" x14ac:dyDescent="0.25">
      <c r="A263" s="103"/>
      <c r="B263" s="107"/>
      <c r="C263" s="107"/>
      <c r="D263" s="54"/>
    </row>
    <row r="264" spans="1:4" hidden="1" x14ac:dyDescent="0.25">
      <c r="A264" s="103"/>
      <c r="B264" s="107"/>
      <c r="C264" s="107"/>
      <c r="D264" s="54"/>
    </row>
    <row r="265" spans="1:4" hidden="1" x14ac:dyDescent="0.25">
      <c r="A265" s="103"/>
      <c r="B265" s="107"/>
      <c r="C265" s="107"/>
      <c r="D265" s="54"/>
    </row>
    <row r="266" spans="1:4" hidden="1" x14ac:dyDescent="0.25">
      <c r="A266" s="103"/>
      <c r="B266" s="107"/>
      <c r="C266" s="107"/>
      <c r="D266" s="54"/>
    </row>
    <row r="267" spans="1:4" hidden="1" x14ac:dyDescent="0.25">
      <c r="A267" s="103"/>
      <c r="B267" s="107"/>
      <c r="C267" s="107"/>
      <c r="D267" s="54"/>
    </row>
    <row r="268" spans="1:4" hidden="1" x14ac:dyDescent="0.25">
      <c r="A268" s="103"/>
      <c r="B268" s="107"/>
      <c r="C268" s="107"/>
      <c r="D268" s="54"/>
    </row>
    <row r="269" spans="1:4" hidden="1" x14ac:dyDescent="0.25">
      <c r="A269" s="103"/>
      <c r="B269" s="107"/>
      <c r="C269" s="107"/>
      <c r="D269" s="54"/>
    </row>
    <row r="270" spans="1:4" hidden="1" x14ac:dyDescent="0.25">
      <c r="A270" s="103"/>
      <c r="B270" s="107"/>
      <c r="C270" s="107"/>
      <c r="D270" s="54"/>
    </row>
    <row r="271" spans="1:4" hidden="1" x14ac:dyDescent="0.25">
      <c r="A271" s="103"/>
      <c r="B271" s="107"/>
      <c r="C271" s="107"/>
      <c r="D271" s="54"/>
    </row>
    <row r="272" spans="1:4" hidden="1" x14ac:dyDescent="0.25">
      <c r="A272" s="103"/>
      <c r="B272" s="107"/>
      <c r="C272" s="107"/>
      <c r="D272" s="54"/>
    </row>
    <row r="273" spans="1:4" hidden="1" x14ac:dyDescent="0.25">
      <c r="A273" s="103"/>
      <c r="B273" s="107"/>
      <c r="C273" s="107"/>
      <c r="D273" s="54"/>
    </row>
    <row r="274" spans="1:4" hidden="1" x14ac:dyDescent="0.25">
      <c r="A274" s="103"/>
      <c r="B274" s="107"/>
      <c r="C274" s="107"/>
      <c r="D274" s="54"/>
    </row>
    <row r="275" spans="1:4" hidden="1" x14ac:dyDescent="0.25">
      <c r="A275" s="103"/>
      <c r="B275" s="107"/>
      <c r="C275" s="107"/>
      <c r="D275" s="54"/>
    </row>
    <row r="276" spans="1:4" hidden="1" x14ac:dyDescent="0.25">
      <c r="A276" s="103"/>
      <c r="B276" s="107"/>
      <c r="C276" s="107"/>
      <c r="D276" s="54"/>
    </row>
    <row r="277" spans="1:4" hidden="1" x14ac:dyDescent="0.25">
      <c r="A277" s="103"/>
      <c r="B277" s="107"/>
      <c r="C277" s="107"/>
      <c r="D277" s="54"/>
    </row>
    <row r="278" spans="1:4" hidden="1" x14ac:dyDescent="0.25">
      <c r="A278" s="103"/>
      <c r="B278" s="107"/>
      <c r="C278" s="107"/>
      <c r="D278" s="54"/>
    </row>
    <row r="279" spans="1:4" hidden="1" x14ac:dyDescent="0.25">
      <c r="A279" s="103"/>
      <c r="B279" s="107"/>
      <c r="C279" s="107"/>
      <c r="D279" s="54"/>
    </row>
    <row r="280" spans="1:4" hidden="1" x14ac:dyDescent="0.25">
      <c r="A280" s="103"/>
      <c r="B280" s="107"/>
      <c r="C280" s="107"/>
      <c r="D280" s="54"/>
    </row>
    <row r="281" spans="1:4" hidden="1" x14ac:dyDescent="0.25">
      <c r="A281" s="103"/>
      <c r="B281" s="107"/>
      <c r="C281" s="107"/>
      <c r="D281" s="54"/>
    </row>
    <row r="282" spans="1:4" hidden="1" x14ac:dyDescent="0.25">
      <c r="A282" s="103"/>
      <c r="B282" s="107"/>
      <c r="C282" s="107"/>
      <c r="D282" s="54"/>
    </row>
    <row r="283" spans="1:4" hidden="1" x14ac:dyDescent="0.25">
      <c r="A283" s="103"/>
      <c r="B283" s="107"/>
      <c r="C283" s="107"/>
      <c r="D283" s="54"/>
    </row>
    <row r="284" spans="1:4" hidden="1" x14ac:dyDescent="0.25">
      <c r="A284" s="103"/>
      <c r="B284" s="107"/>
      <c r="C284" s="107"/>
      <c r="D284" s="54"/>
    </row>
    <row r="285" spans="1:4" hidden="1" x14ac:dyDescent="0.25">
      <c r="A285" s="103"/>
      <c r="B285" s="107"/>
      <c r="C285" s="107"/>
      <c r="D285" s="54"/>
    </row>
    <row r="286" spans="1:4" hidden="1" x14ac:dyDescent="0.25">
      <c r="A286" s="103"/>
      <c r="B286" s="107"/>
      <c r="C286" s="107"/>
      <c r="D286" s="54"/>
    </row>
    <row r="287" spans="1:4" hidden="1" x14ac:dyDescent="0.25">
      <c r="A287" s="103"/>
      <c r="B287" s="107"/>
      <c r="C287" s="107"/>
      <c r="D287" s="54"/>
    </row>
    <row r="288" spans="1:4" hidden="1" x14ac:dyDescent="0.25">
      <c r="A288" s="103"/>
      <c r="B288" s="107"/>
      <c r="C288" s="107"/>
      <c r="D288" s="54"/>
    </row>
    <row r="289" spans="1:4" hidden="1" x14ac:dyDescent="0.25">
      <c r="A289" s="103"/>
      <c r="B289" s="107"/>
      <c r="C289" s="107"/>
      <c r="D289" s="54"/>
    </row>
    <row r="290" spans="1:4" hidden="1" x14ac:dyDescent="0.25">
      <c r="A290" s="103"/>
      <c r="B290" s="107"/>
      <c r="C290" s="107"/>
      <c r="D290" s="54"/>
    </row>
    <row r="291" spans="1:4" hidden="1" x14ac:dyDescent="0.25">
      <c r="A291" s="103"/>
      <c r="B291" s="107"/>
      <c r="C291" s="107"/>
      <c r="D291" s="54"/>
    </row>
    <row r="292" spans="1:4" hidden="1" x14ac:dyDescent="0.25">
      <c r="A292" s="103"/>
      <c r="B292" s="107"/>
      <c r="C292" s="107"/>
      <c r="D292" s="54"/>
    </row>
    <row r="293" spans="1:4" hidden="1" x14ac:dyDescent="0.25">
      <c r="A293" s="103"/>
      <c r="B293" s="107"/>
      <c r="C293" s="107"/>
      <c r="D293" s="54"/>
    </row>
    <row r="294" spans="1:4" hidden="1" x14ac:dyDescent="0.25">
      <c r="A294" s="103"/>
      <c r="B294" s="107"/>
      <c r="C294" s="107"/>
      <c r="D294" s="54"/>
    </row>
    <row r="295" spans="1:4" hidden="1" x14ac:dyDescent="0.25">
      <c r="A295" s="103"/>
      <c r="B295" s="107"/>
      <c r="C295" s="107"/>
      <c r="D295" s="54"/>
    </row>
    <row r="296" spans="1:4" hidden="1" x14ac:dyDescent="0.25">
      <c r="A296" s="103"/>
      <c r="B296" s="107"/>
      <c r="C296" s="107"/>
      <c r="D296" s="54"/>
    </row>
    <row r="297" spans="1:4" hidden="1" x14ac:dyDescent="0.25">
      <c r="A297" s="103"/>
      <c r="B297" s="107"/>
      <c r="C297" s="107"/>
      <c r="D297" s="54"/>
    </row>
    <row r="298" spans="1:4" hidden="1" x14ac:dyDescent="0.25">
      <c r="A298" s="103"/>
      <c r="B298" s="107"/>
      <c r="C298" s="107"/>
      <c r="D298" s="54"/>
    </row>
    <row r="299" spans="1:4" hidden="1" x14ac:dyDescent="0.25">
      <c r="A299" s="103"/>
      <c r="B299" s="107"/>
      <c r="C299" s="107"/>
      <c r="D299" s="54"/>
    </row>
    <row r="300" spans="1:4" hidden="1" x14ac:dyDescent="0.25">
      <c r="A300" s="103"/>
      <c r="B300" s="107"/>
      <c r="C300" s="107"/>
      <c r="D300" s="54"/>
    </row>
    <row r="301" spans="1:4" hidden="1" x14ac:dyDescent="0.25">
      <c r="A301" s="103"/>
      <c r="B301" s="107"/>
      <c r="C301" s="107"/>
      <c r="D301" s="54"/>
    </row>
    <row r="302" spans="1:4" hidden="1" x14ac:dyDescent="0.25">
      <c r="A302" s="103"/>
      <c r="B302" s="107"/>
      <c r="C302" s="107"/>
      <c r="D302" s="54"/>
    </row>
    <row r="303" spans="1:4" hidden="1" x14ac:dyDescent="0.25">
      <c r="A303" s="103"/>
      <c r="B303" s="107"/>
      <c r="C303" s="107"/>
      <c r="D303" s="54"/>
    </row>
    <row r="304" spans="1:4" hidden="1" x14ac:dyDescent="0.25">
      <c r="A304" s="103"/>
      <c r="B304" s="107"/>
      <c r="C304" s="107"/>
      <c r="D304" s="54"/>
    </row>
    <row r="305" spans="1:4" hidden="1" x14ac:dyDescent="0.25">
      <c r="A305" s="103"/>
      <c r="B305" s="107"/>
      <c r="C305" s="107"/>
      <c r="D305" s="54"/>
    </row>
    <row r="306" spans="1:4" hidden="1" x14ac:dyDescent="0.25">
      <c r="A306" s="103"/>
      <c r="B306" s="107"/>
      <c r="C306" s="107"/>
      <c r="D306" s="54"/>
    </row>
    <row r="307" spans="1:4" hidden="1" x14ac:dyDescent="0.25">
      <c r="A307" s="103"/>
      <c r="B307" s="107"/>
      <c r="C307" s="107"/>
      <c r="D307" s="54"/>
    </row>
    <row r="308" spans="1:4" hidden="1" x14ac:dyDescent="0.25">
      <c r="A308" s="103"/>
      <c r="B308" s="107"/>
      <c r="C308" s="107"/>
      <c r="D308" s="54"/>
    </row>
    <row r="309" spans="1:4" hidden="1" x14ac:dyDescent="0.25">
      <c r="A309" s="103"/>
      <c r="B309" s="107"/>
      <c r="C309" s="107"/>
      <c r="D309" s="54"/>
    </row>
    <row r="310" spans="1:4" hidden="1" x14ac:dyDescent="0.25">
      <c r="A310" s="103"/>
      <c r="B310" s="107"/>
      <c r="C310" s="107"/>
      <c r="D310" s="54"/>
    </row>
    <row r="311" spans="1:4" hidden="1" x14ac:dyDescent="0.25">
      <c r="A311" s="103"/>
      <c r="B311" s="107"/>
      <c r="C311" s="107"/>
      <c r="D311" s="54"/>
    </row>
    <row r="312" spans="1:4" hidden="1" x14ac:dyDescent="0.25">
      <c r="A312" s="103"/>
      <c r="B312" s="107"/>
      <c r="C312" s="107"/>
      <c r="D312" s="54"/>
    </row>
    <row r="313" spans="1:4" hidden="1" x14ac:dyDescent="0.25">
      <c r="A313" s="103"/>
      <c r="B313" s="107"/>
      <c r="C313" s="107"/>
      <c r="D313" s="54"/>
    </row>
    <row r="314" spans="1:4" hidden="1" x14ac:dyDescent="0.25">
      <c r="A314" s="103"/>
      <c r="B314" s="107"/>
      <c r="C314" s="107"/>
      <c r="D314" s="54"/>
    </row>
    <row r="315" spans="1:4" hidden="1" x14ac:dyDescent="0.25">
      <c r="A315" s="103"/>
      <c r="B315" s="107"/>
      <c r="C315" s="107"/>
      <c r="D315" s="54"/>
    </row>
    <row r="316" spans="1:4" hidden="1" x14ac:dyDescent="0.25">
      <c r="A316" s="103"/>
      <c r="B316" s="107"/>
      <c r="C316" s="107"/>
      <c r="D316" s="54"/>
    </row>
    <row r="317" spans="1:4" hidden="1" x14ac:dyDescent="0.25">
      <c r="A317" s="103"/>
      <c r="B317" s="107"/>
      <c r="C317" s="107"/>
      <c r="D317" s="54"/>
    </row>
    <row r="318" spans="1:4" hidden="1" x14ac:dyDescent="0.25">
      <c r="A318" s="103"/>
      <c r="B318" s="107"/>
      <c r="C318" s="107"/>
      <c r="D318" s="54"/>
    </row>
    <row r="319" spans="1:4" hidden="1" x14ac:dyDescent="0.25">
      <c r="A319" s="103"/>
      <c r="B319" s="107"/>
      <c r="C319" s="107"/>
      <c r="D319" s="54"/>
    </row>
    <row r="320" spans="1:4" hidden="1" x14ac:dyDescent="0.25">
      <c r="A320" s="103"/>
      <c r="B320" s="107"/>
      <c r="C320" s="107"/>
      <c r="D320" s="54"/>
    </row>
    <row r="321" spans="1:4" hidden="1" x14ac:dyDescent="0.25">
      <c r="A321" s="103"/>
      <c r="B321" s="107"/>
      <c r="C321" s="107"/>
      <c r="D321" s="54"/>
    </row>
    <row r="322" spans="1:4" hidden="1" x14ac:dyDescent="0.25">
      <c r="A322" s="103"/>
      <c r="B322" s="107"/>
      <c r="C322" s="107"/>
      <c r="D322" s="54"/>
    </row>
    <row r="323" spans="1:4" hidden="1" x14ac:dyDescent="0.25">
      <c r="A323" s="103"/>
      <c r="B323" s="107"/>
      <c r="C323" s="107"/>
      <c r="D323" s="54"/>
    </row>
    <row r="324" spans="1:4" hidden="1" x14ac:dyDescent="0.25">
      <c r="A324" s="103"/>
      <c r="B324" s="107"/>
      <c r="C324" s="107"/>
      <c r="D324" s="54"/>
    </row>
    <row r="325" spans="1:4" hidden="1" x14ac:dyDescent="0.25">
      <c r="A325" s="103"/>
      <c r="B325" s="107"/>
      <c r="C325" s="107"/>
      <c r="D325" s="54"/>
    </row>
    <row r="326" spans="1:4" hidden="1" x14ac:dyDescent="0.25">
      <c r="A326" s="103"/>
      <c r="B326" s="107"/>
      <c r="C326" s="107"/>
      <c r="D326" s="54"/>
    </row>
    <row r="327" spans="1:4" hidden="1" x14ac:dyDescent="0.25">
      <c r="A327" s="103"/>
      <c r="B327" s="107"/>
      <c r="C327" s="107"/>
      <c r="D327" s="54"/>
    </row>
    <row r="328" spans="1:4" hidden="1" x14ac:dyDescent="0.25">
      <c r="A328" s="103"/>
      <c r="B328" s="107"/>
      <c r="C328" s="107"/>
      <c r="D328" s="54"/>
    </row>
    <row r="329" spans="1:4" hidden="1" x14ac:dyDescent="0.25">
      <c r="A329" s="103"/>
      <c r="B329" s="107"/>
      <c r="C329" s="107"/>
      <c r="D329" s="54"/>
    </row>
    <row r="330" spans="1:4" hidden="1" x14ac:dyDescent="0.25">
      <c r="A330" s="103"/>
      <c r="B330" s="107"/>
      <c r="C330" s="107"/>
      <c r="D330" s="54"/>
    </row>
    <row r="331" spans="1:4" hidden="1" x14ac:dyDescent="0.25">
      <c r="A331" s="103"/>
      <c r="B331" s="107"/>
      <c r="C331" s="107"/>
      <c r="D331" s="54"/>
    </row>
    <row r="332" spans="1:4" hidden="1" x14ac:dyDescent="0.25">
      <c r="A332" s="103"/>
      <c r="B332" s="107"/>
      <c r="C332" s="107"/>
      <c r="D332" s="54"/>
    </row>
    <row r="333" spans="1:4" hidden="1" x14ac:dyDescent="0.25">
      <c r="A333" s="103"/>
      <c r="B333" s="107"/>
      <c r="C333" s="107"/>
      <c r="D333" s="54"/>
    </row>
    <row r="334" spans="1:4" hidden="1" x14ac:dyDescent="0.25">
      <c r="A334" s="103"/>
      <c r="B334" s="107"/>
      <c r="C334" s="107"/>
      <c r="D334" s="54"/>
    </row>
    <row r="335" spans="1:4" hidden="1" x14ac:dyDescent="0.25">
      <c r="A335" s="103"/>
      <c r="B335" s="107"/>
      <c r="C335" s="107"/>
      <c r="D335" s="54"/>
    </row>
    <row r="336" spans="1:4" hidden="1" x14ac:dyDescent="0.25">
      <c r="A336" s="103"/>
      <c r="B336" s="107"/>
      <c r="C336" s="107"/>
      <c r="D336" s="54"/>
    </row>
    <row r="337" spans="1:4" hidden="1" x14ac:dyDescent="0.25">
      <c r="A337" s="103"/>
      <c r="B337" s="107"/>
      <c r="C337" s="107"/>
      <c r="D337" s="54"/>
    </row>
    <row r="338" spans="1:4" hidden="1" x14ac:dyDescent="0.25">
      <c r="A338" s="103"/>
      <c r="B338" s="107"/>
      <c r="C338" s="107"/>
      <c r="D338" s="54"/>
    </row>
    <row r="339" spans="1:4" hidden="1" x14ac:dyDescent="0.25">
      <c r="A339" s="103"/>
      <c r="B339" s="107"/>
      <c r="C339" s="107"/>
      <c r="D339" s="54"/>
    </row>
    <row r="340" spans="1:4" hidden="1" x14ac:dyDescent="0.25">
      <c r="A340" s="103"/>
      <c r="B340" s="107"/>
      <c r="C340" s="107"/>
      <c r="D340" s="54"/>
    </row>
    <row r="341" spans="1:4" hidden="1" x14ac:dyDescent="0.25">
      <c r="A341" s="103"/>
      <c r="B341" s="107"/>
      <c r="C341" s="107"/>
      <c r="D341" s="54"/>
    </row>
    <row r="342" spans="1:4" hidden="1" x14ac:dyDescent="0.25">
      <c r="A342" s="103"/>
      <c r="B342" s="107"/>
      <c r="C342" s="107"/>
      <c r="D342" s="54"/>
    </row>
    <row r="343" spans="1:4" hidden="1" x14ac:dyDescent="0.25">
      <c r="A343" s="103"/>
      <c r="B343" s="107"/>
      <c r="C343" s="107"/>
      <c r="D343" s="54"/>
    </row>
    <row r="344" spans="1:4" hidden="1" x14ac:dyDescent="0.25">
      <c r="A344" s="103"/>
      <c r="B344" s="107"/>
      <c r="C344" s="107"/>
      <c r="D344" s="54"/>
    </row>
    <row r="345" spans="1:4" hidden="1" x14ac:dyDescent="0.25">
      <c r="A345" s="103"/>
      <c r="B345" s="107"/>
      <c r="C345" s="107"/>
      <c r="D345" s="54"/>
    </row>
    <row r="346" spans="1:4" hidden="1" x14ac:dyDescent="0.25">
      <c r="A346" s="103"/>
      <c r="B346" s="107"/>
      <c r="C346" s="107"/>
      <c r="D346" s="54"/>
    </row>
    <row r="347" spans="1:4" hidden="1" x14ac:dyDescent="0.25">
      <c r="A347" s="103"/>
      <c r="B347" s="107"/>
      <c r="C347" s="107"/>
      <c r="D347" s="54"/>
    </row>
    <row r="348" spans="1:4" hidden="1" x14ac:dyDescent="0.25">
      <c r="A348" s="103"/>
      <c r="B348" s="107"/>
      <c r="C348" s="107"/>
      <c r="D348" s="54"/>
    </row>
    <row r="349" spans="1:4" hidden="1" x14ac:dyDescent="0.25">
      <c r="A349" s="103"/>
      <c r="B349" s="107"/>
      <c r="C349" s="107"/>
      <c r="D349" s="54"/>
    </row>
    <row r="350" spans="1:4" hidden="1" x14ac:dyDescent="0.25">
      <c r="A350" s="103"/>
      <c r="B350" s="107"/>
      <c r="C350" s="107"/>
      <c r="D350" s="54"/>
    </row>
    <row r="351" spans="1:4" hidden="1" x14ac:dyDescent="0.25">
      <c r="A351" s="103"/>
      <c r="B351" s="107"/>
      <c r="C351" s="107"/>
      <c r="D351" s="54"/>
    </row>
    <row r="352" spans="1:4" hidden="1" x14ac:dyDescent="0.25">
      <c r="A352" s="103"/>
      <c r="B352" s="107"/>
      <c r="C352" s="107"/>
      <c r="D352" s="54"/>
    </row>
    <row r="353" spans="1:4" hidden="1" x14ac:dyDescent="0.25">
      <c r="A353" s="103"/>
      <c r="B353" s="107"/>
      <c r="C353" s="107"/>
      <c r="D353" s="54"/>
    </row>
    <row r="354" spans="1:4" hidden="1" x14ac:dyDescent="0.25">
      <c r="A354" s="103"/>
      <c r="B354" s="107"/>
      <c r="C354" s="107"/>
      <c r="D354" s="54"/>
    </row>
    <row r="355" spans="1:4" hidden="1" x14ac:dyDescent="0.25">
      <c r="A355" s="103"/>
      <c r="B355" s="107"/>
      <c r="C355" s="107"/>
      <c r="D355" s="54"/>
    </row>
    <row r="356" spans="1:4" hidden="1" x14ac:dyDescent="0.25">
      <c r="A356" s="103"/>
      <c r="B356" s="107"/>
      <c r="C356" s="107"/>
      <c r="D356" s="54"/>
    </row>
    <row r="357" spans="1:4" hidden="1" x14ac:dyDescent="0.25">
      <c r="A357" s="103"/>
      <c r="B357" s="107"/>
      <c r="C357" s="107"/>
      <c r="D357" s="54"/>
    </row>
    <row r="358" spans="1:4" hidden="1" x14ac:dyDescent="0.25">
      <c r="A358" s="103"/>
      <c r="B358" s="107"/>
      <c r="C358" s="107"/>
      <c r="D358" s="54"/>
    </row>
    <row r="359" spans="1:4" hidden="1" x14ac:dyDescent="0.25">
      <c r="A359" s="103"/>
      <c r="B359" s="107"/>
      <c r="C359" s="107"/>
      <c r="D359" s="54"/>
    </row>
    <row r="360" spans="1:4" hidden="1" x14ac:dyDescent="0.25">
      <c r="A360" s="103"/>
      <c r="B360" s="107"/>
      <c r="C360" s="107"/>
      <c r="D360" s="54"/>
    </row>
    <row r="361" spans="1:4" hidden="1" x14ac:dyDescent="0.25">
      <c r="A361" s="103"/>
      <c r="B361" s="107"/>
      <c r="C361" s="107"/>
      <c r="D361" s="54"/>
    </row>
    <row r="362" spans="1:4" hidden="1" x14ac:dyDescent="0.25">
      <c r="A362" s="103"/>
      <c r="B362" s="107"/>
      <c r="C362" s="107"/>
      <c r="D362" s="54"/>
    </row>
    <row r="363" spans="1:4" hidden="1" x14ac:dyDescent="0.25">
      <c r="A363" s="103"/>
      <c r="B363" s="107"/>
      <c r="C363" s="107"/>
      <c r="D363" s="54"/>
    </row>
    <row r="364" spans="1:4" hidden="1" x14ac:dyDescent="0.25">
      <c r="A364" s="103"/>
      <c r="B364" s="107"/>
      <c r="C364" s="107"/>
      <c r="D364" s="54"/>
    </row>
    <row r="365" spans="1:4" hidden="1" x14ac:dyDescent="0.25">
      <c r="A365" s="103"/>
      <c r="B365" s="107"/>
      <c r="C365" s="107"/>
      <c r="D365" s="54"/>
    </row>
    <row r="366" spans="1:4" hidden="1" x14ac:dyDescent="0.25">
      <c r="A366" s="103"/>
      <c r="B366" s="107"/>
      <c r="C366" s="107"/>
      <c r="D366" s="54"/>
    </row>
    <row r="367" spans="1:4" hidden="1" x14ac:dyDescent="0.25">
      <c r="A367" s="103"/>
      <c r="B367" s="107"/>
      <c r="C367" s="107"/>
      <c r="D367" s="54"/>
    </row>
    <row r="368" spans="1:4" hidden="1" x14ac:dyDescent="0.25">
      <c r="A368" s="103"/>
      <c r="B368" s="107"/>
      <c r="C368" s="107"/>
      <c r="D368" s="54"/>
    </row>
    <row r="369" spans="1:4" hidden="1" x14ac:dyDescent="0.25">
      <c r="A369" s="103"/>
      <c r="B369" s="107"/>
      <c r="C369" s="107"/>
      <c r="D369" s="54"/>
    </row>
    <row r="370" spans="1:4" hidden="1" x14ac:dyDescent="0.25">
      <c r="A370" s="103"/>
      <c r="B370" s="107"/>
      <c r="C370" s="107"/>
      <c r="D370" s="54"/>
    </row>
    <row r="371" spans="1:4" hidden="1" x14ac:dyDescent="0.25">
      <c r="A371" s="103"/>
      <c r="B371" s="107"/>
      <c r="C371" s="107"/>
      <c r="D371" s="54"/>
    </row>
    <row r="372" spans="1:4" hidden="1" x14ac:dyDescent="0.25">
      <c r="A372" s="103"/>
      <c r="B372" s="107"/>
      <c r="C372" s="107"/>
      <c r="D372" s="54"/>
    </row>
    <row r="373" spans="1:4" hidden="1" x14ac:dyDescent="0.25">
      <c r="A373" s="103"/>
      <c r="B373" s="107"/>
      <c r="C373" s="107"/>
      <c r="D373" s="54"/>
    </row>
    <row r="374" spans="1:4" hidden="1" x14ac:dyDescent="0.25">
      <c r="A374" s="103"/>
      <c r="B374" s="107"/>
      <c r="C374" s="107"/>
      <c r="D374" s="54"/>
    </row>
    <row r="375" spans="1:4" hidden="1" x14ac:dyDescent="0.25">
      <c r="A375" s="103"/>
      <c r="B375" s="107"/>
      <c r="C375" s="107"/>
      <c r="D375" s="54"/>
    </row>
    <row r="376" spans="1:4" hidden="1" x14ac:dyDescent="0.25">
      <c r="A376" s="103"/>
      <c r="B376" s="107"/>
      <c r="C376" s="107"/>
      <c r="D376" s="54"/>
    </row>
    <row r="377" spans="1:4" hidden="1" x14ac:dyDescent="0.25">
      <c r="A377" s="103"/>
      <c r="B377" s="107"/>
      <c r="C377" s="107"/>
      <c r="D377" s="54"/>
    </row>
    <row r="378" spans="1:4" hidden="1" x14ac:dyDescent="0.25">
      <c r="A378" s="103"/>
      <c r="B378" s="107"/>
      <c r="C378" s="107"/>
      <c r="D378" s="54"/>
    </row>
    <row r="379" spans="1:4" hidden="1" x14ac:dyDescent="0.25">
      <c r="A379" s="103"/>
      <c r="B379" s="107"/>
      <c r="C379" s="107"/>
      <c r="D379" s="54"/>
    </row>
    <row r="380" spans="1:4" hidden="1" x14ac:dyDescent="0.25">
      <c r="A380" s="103"/>
      <c r="B380" s="107"/>
      <c r="C380" s="107"/>
      <c r="D380" s="54"/>
    </row>
    <row r="381" spans="1:4" hidden="1" x14ac:dyDescent="0.25">
      <c r="A381" s="103"/>
      <c r="B381" s="107"/>
      <c r="C381" s="107"/>
      <c r="D381" s="54"/>
    </row>
    <row r="382" spans="1:4" hidden="1" x14ac:dyDescent="0.25">
      <c r="A382" s="103"/>
      <c r="B382" s="107"/>
      <c r="C382" s="107"/>
      <c r="D382" s="54"/>
    </row>
    <row r="383" spans="1:4" hidden="1" x14ac:dyDescent="0.25">
      <c r="A383" s="103"/>
      <c r="B383" s="107"/>
      <c r="C383" s="107"/>
      <c r="D383" s="54"/>
    </row>
    <row r="384" spans="1:4" hidden="1" x14ac:dyDescent="0.25">
      <c r="A384" s="103"/>
      <c r="B384" s="107"/>
      <c r="C384" s="107"/>
      <c r="D384" s="54"/>
    </row>
    <row r="385" spans="1:4" hidden="1" x14ac:dyDescent="0.25">
      <c r="A385" s="103"/>
      <c r="B385" s="107"/>
      <c r="C385" s="107"/>
      <c r="D385" s="54"/>
    </row>
    <row r="386" spans="1:4" hidden="1" x14ac:dyDescent="0.25">
      <c r="A386" s="103"/>
      <c r="B386" s="107"/>
      <c r="C386" s="107"/>
      <c r="D386" s="54"/>
    </row>
    <row r="387" spans="1:4" hidden="1" x14ac:dyDescent="0.25">
      <c r="A387" s="103"/>
      <c r="B387" s="107"/>
      <c r="C387" s="107"/>
      <c r="D387" s="54"/>
    </row>
    <row r="388" spans="1:4" hidden="1" x14ac:dyDescent="0.25">
      <c r="A388" s="103"/>
      <c r="B388" s="107"/>
      <c r="C388" s="107"/>
      <c r="D388" s="54"/>
    </row>
    <row r="389" spans="1:4" hidden="1" x14ac:dyDescent="0.25">
      <c r="A389" s="103"/>
      <c r="B389" s="107"/>
      <c r="C389" s="107"/>
      <c r="D389" s="54"/>
    </row>
    <row r="390" spans="1:4" hidden="1" x14ac:dyDescent="0.25">
      <c r="A390" s="103"/>
      <c r="B390" s="107"/>
      <c r="C390" s="107"/>
      <c r="D390" s="54"/>
    </row>
    <row r="391" spans="1:4" hidden="1" x14ac:dyDescent="0.25">
      <c r="A391" s="103"/>
      <c r="B391" s="107"/>
      <c r="C391" s="107"/>
      <c r="D391" s="54"/>
    </row>
    <row r="392" spans="1:4" hidden="1" x14ac:dyDescent="0.25">
      <c r="A392" s="103"/>
      <c r="B392" s="107"/>
      <c r="C392" s="107"/>
      <c r="D392" s="54"/>
    </row>
    <row r="393" spans="1:4" hidden="1" x14ac:dyDescent="0.25">
      <c r="A393" s="103"/>
      <c r="B393" s="107"/>
      <c r="C393" s="107"/>
      <c r="D393" s="54"/>
    </row>
    <row r="394" spans="1:4" hidden="1" x14ac:dyDescent="0.25">
      <c r="A394" s="103"/>
      <c r="B394" s="107"/>
      <c r="C394" s="107"/>
      <c r="D394" s="54"/>
    </row>
    <row r="395" spans="1:4" hidden="1" x14ac:dyDescent="0.25">
      <c r="A395" s="103"/>
      <c r="B395" s="107"/>
      <c r="C395" s="107"/>
      <c r="D395" s="54"/>
    </row>
    <row r="396" spans="1:4" hidden="1" x14ac:dyDescent="0.25">
      <c r="A396" s="103"/>
      <c r="B396" s="107"/>
      <c r="C396" s="107"/>
      <c r="D396" s="54"/>
    </row>
    <row r="397" spans="1:4" hidden="1" x14ac:dyDescent="0.25">
      <c r="A397" s="103"/>
      <c r="B397" s="107"/>
      <c r="C397" s="107"/>
      <c r="D397" s="54"/>
    </row>
    <row r="398" spans="1:4" hidden="1" x14ac:dyDescent="0.25">
      <c r="A398" s="103"/>
      <c r="B398" s="107"/>
      <c r="C398" s="107"/>
      <c r="D398" s="54"/>
    </row>
    <row r="399" spans="1:4" hidden="1" x14ac:dyDescent="0.25">
      <c r="A399" s="103"/>
      <c r="B399" s="107"/>
      <c r="C399" s="107"/>
      <c r="D399" s="54"/>
    </row>
    <row r="400" spans="1:4" hidden="1" x14ac:dyDescent="0.25">
      <c r="A400" s="103"/>
      <c r="B400" s="107"/>
      <c r="C400" s="107"/>
      <c r="D400" s="54"/>
    </row>
    <row r="401" spans="1:4" hidden="1" x14ac:dyDescent="0.25">
      <c r="A401" s="103"/>
      <c r="B401" s="107"/>
      <c r="C401" s="107"/>
      <c r="D401" s="54"/>
    </row>
    <row r="402" spans="1:4" hidden="1" x14ac:dyDescent="0.25">
      <c r="A402" s="103"/>
      <c r="B402" s="107"/>
      <c r="C402" s="107"/>
      <c r="D402" s="54"/>
    </row>
    <row r="403" spans="1:4" hidden="1" x14ac:dyDescent="0.25">
      <c r="A403" s="103"/>
      <c r="B403" s="107"/>
      <c r="C403" s="107"/>
      <c r="D403" s="54"/>
    </row>
    <row r="404" spans="1:4" hidden="1" x14ac:dyDescent="0.25">
      <c r="A404" s="103"/>
      <c r="B404" s="107"/>
      <c r="C404" s="107"/>
      <c r="D404" s="54"/>
    </row>
    <row r="405" spans="1:4" hidden="1" x14ac:dyDescent="0.25">
      <c r="A405" s="103"/>
      <c r="B405" s="107"/>
      <c r="C405" s="107"/>
      <c r="D405" s="54"/>
    </row>
    <row r="406" spans="1:4" hidden="1" x14ac:dyDescent="0.25">
      <c r="A406" s="103"/>
      <c r="B406" s="107"/>
      <c r="C406" s="107"/>
      <c r="D406" s="54"/>
    </row>
    <row r="407" spans="1:4" hidden="1" x14ac:dyDescent="0.25">
      <c r="A407" s="103"/>
      <c r="B407" s="107"/>
      <c r="C407" s="107"/>
      <c r="D407" s="54"/>
    </row>
    <row r="408" spans="1:4" hidden="1" x14ac:dyDescent="0.25">
      <c r="A408" s="103"/>
      <c r="B408" s="107"/>
      <c r="C408" s="107"/>
      <c r="D408" s="54"/>
    </row>
    <row r="409" spans="1:4" hidden="1" x14ac:dyDescent="0.25">
      <c r="A409" s="103"/>
      <c r="B409" s="107"/>
      <c r="C409" s="107"/>
      <c r="D409" s="54"/>
    </row>
    <row r="410" spans="1:4" hidden="1" x14ac:dyDescent="0.25">
      <c r="A410" s="103"/>
      <c r="B410" s="107"/>
      <c r="C410" s="107"/>
      <c r="D410" s="54"/>
    </row>
    <row r="411" spans="1:4" hidden="1" x14ac:dyDescent="0.25">
      <c r="A411" s="103"/>
      <c r="B411" s="107"/>
      <c r="C411" s="107"/>
      <c r="D411" s="54"/>
    </row>
    <row r="412" spans="1:4" hidden="1" x14ac:dyDescent="0.25">
      <c r="A412" s="103"/>
      <c r="B412" s="107"/>
      <c r="C412" s="107"/>
      <c r="D412" s="54"/>
    </row>
    <row r="413" spans="1:4" hidden="1" x14ac:dyDescent="0.25">
      <c r="A413" s="103"/>
      <c r="B413" s="107"/>
      <c r="C413" s="107"/>
      <c r="D413" s="54"/>
    </row>
    <row r="414" spans="1:4" hidden="1" x14ac:dyDescent="0.25">
      <c r="A414" s="103"/>
      <c r="B414" s="107"/>
      <c r="C414" s="107"/>
      <c r="D414" s="54"/>
    </row>
    <row r="415" spans="1:4" hidden="1" x14ac:dyDescent="0.25">
      <c r="A415" s="103"/>
      <c r="B415" s="107"/>
      <c r="C415" s="107"/>
      <c r="D415" s="54"/>
    </row>
    <row r="416" spans="1:4" hidden="1" x14ac:dyDescent="0.25">
      <c r="A416" s="103"/>
      <c r="B416" s="107"/>
      <c r="C416" s="107"/>
      <c r="D416" s="54"/>
    </row>
    <row r="417" spans="1:4" hidden="1" x14ac:dyDescent="0.25">
      <c r="A417" s="103"/>
      <c r="B417" s="107"/>
      <c r="C417" s="107"/>
      <c r="D417" s="54"/>
    </row>
    <row r="418" spans="1:4" hidden="1" x14ac:dyDescent="0.25">
      <c r="A418" s="103"/>
      <c r="B418" s="107"/>
      <c r="C418" s="107"/>
      <c r="D418" s="54"/>
    </row>
    <row r="419" spans="1:4" hidden="1" x14ac:dyDescent="0.25">
      <c r="A419" s="103"/>
      <c r="B419" s="107"/>
      <c r="C419" s="107"/>
      <c r="D419" s="54"/>
    </row>
    <row r="420" spans="1:4" hidden="1" x14ac:dyDescent="0.25">
      <c r="A420" s="103"/>
      <c r="B420" s="107"/>
      <c r="C420" s="107"/>
      <c r="D420" s="54"/>
    </row>
    <row r="421" spans="1:4" hidden="1" x14ac:dyDescent="0.25">
      <c r="A421" s="103"/>
      <c r="B421" s="107"/>
      <c r="C421" s="107"/>
      <c r="D421" s="54"/>
    </row>
    <row r="422" spans="1:4" hidden="1" x14ac:dyDescent="0.25">
      <c r="A422" s="103"/>
      <c r="B422" s="107"/>
      <c r="C422" s="107"/>
      <c r="D422" s="54"/>
    </row>
    <row r="423" spans="1:4" hidden="1" x14ac:dyDescent="0.25">
      <c r="A423" s="103"/>
      <c r="B423" s="107"/>
      <c r="C423" s="107"/>
      <c r="D423" s="54"/>
    </row>
    <row r="424" spans="1:4" hidden="1" x14ac:dyDescent="0.25">
      <c r="A424" s="103"/>
      <c r="B424" s="107"/>
      <c r="C424" s="107"/>
      <c r="D424" s="54"/>
    </row>
    <row r="425" spans="1:4" hidden="1" x14ac:dyDescent="0.25">
      <c r="A425" s="103"/>
      <c r="B425" s="107"/>
      <c r="C425" s="107"/>
      <c r="D425" s="54"/>
    </row>
    <row r="426" spans="1:4" hidden="1" x14ac:dyDescent="0.25">
      <c r="A426" s="103"/>
      <c r="B426" s="107"/>
      <c r="C426" s="107"/>
      <c r="D426" s="54"/>
    </row>
    <row r="427" spans="1:4" hidden="1" x14ac:dyDescent="0.25">
      <c r="A427" s="103"/>
      <c r="B427" s="107"/>
      <c r="C427" s="107"/>
      <c r="D427" s="54"/>
    </row>
    <row r="428" spans="1:4" hidden="1" x14ac:dyDescent="0.25">
      <c r="A428" s="103"/>
      <c r="B428" s="107"/>
      <c r="C428" s="107"/>
      <c r="D428" s="54"/>
    </row>
    <row r="429" spans="1:4" hidden="1" x14ac:dyDescent="0.25">
      <c r="A429" s="103"/>
      <c r="B429" s="107"/>
      <c r="C429" s="107"/>
      <c r="D429" s="54"/>
    </row>
    <row r="430" spans="1:4" hidden="1" x14ac:dyDescent="0.25">
      <c r="A430" s="103"/>
      <c r="B430" s="107"/>
      <c r="C430" s="107"/>
      <c r="D430" s="54"/>
    </row>
    <row r="431" spans="1:4" hidden="1" x14ac:dyDescent="0.25">
      <c r="A431" s="103"/>
      <c r="B431" s="107"/>
      <c r="C431" s="107"/>
      <c r="D431" s="54"/>
    </row>
    <row r="432" spans="1:4" hidden="1" x14ac:dyDescent="0.25">
      <c r="A432" s="103"/>
      <c r="B432" s="107"/>
      <c r="C432" s="107"/>
      <c r="D432" s="54"/>
    </row>
    <row r="433" spans="1:4" hidden="1" x14ac:dyDescent="0.25">
      <c r="A433" s="103"/>
      <c r="B433" s="107"/>
      <c r="C433" s="107"/>
      <c r="D433" s="54"/>
    </row>
    <row r="434" spans="1:4" hidden="1" x14ac:dyDescent="0.25">
      <c r="A434" s="103"/>
      <c r="B434" s="107"/>
      <c r="C434" s="107"/>
      <c r="D434" s="54"/>
    </row>
    <row r="435" spans="1:4" hidden="1" x14ac:dyDescent="0.25">
      <c r="A435" s="103"/>
      <c r="B435" s="107"/>
      <c r="C435" s="107"/>
      <c r="D435" s="54"/>
    </row>
    <row r="436" spans="1:4" hidden="1" x14ac:dyDescent="0.25">
      <c r="A436" s="103"/>
      <c r="B436" s="107"/>
      <c r="C436" s="107"/>
      <c r="D436" s="54"/>
    </row>
    <row r="437" spans="1:4" hidden="1" x14ac:dyDescent="0.25">
      <c r="A437" s="103"/>
      <c r="B437" s="107"/>
      <c r="C437" s="107"/>
      <c r="D437" s="54"/>
    </row>
    <row r="438" spans="1:4" hidden="1" x14ac:dyDescent="0.25">
      <c r="A438" s="103"/>
      <c r="B438" s="107"/>
      <c r="C438" s="107"/>
      <c r="D438" s="54"/>
    </row>
    <row r="439" spans="1:4" hidden="1" x14ac:dyDescent="0.25">
      <c r="A439" s="103"/>
      <c r="B439" s="107"/>
      <c r="C439" s="107"/>
      <c r="D439" s="54"/>
    </row>
    <row r="440" spans="1:4" hidden="1" x14ac:dyDescent="0.25">
      <c r="A440" s="103"/>
      <c r="B440" s="107"/>
      <c r="C440" s="107"/>
      <c r="D440" s="54"/>
    </row>
    <row r="441" spans="1:4" hidden="1" x14ac:dyDescent="0.25">
      <c r="A441" s="103"/>
      <c r="B441" s="107"/>
      <c r="C441" s="107"/>
      <c r="D441" s="54"/>
    </row>
    <row r="442" spans="1:4" hidden="1" x14ac:dyDescent="0.25">
      <c r="A442" s="103"/>
      <c r="B442" s="107"/>
      <c r="C442" s="107"/>
      <c r="D442" s="54"/>
    </row>
    <row r="443" spans="1:4" hidden="1" x14ac:dyDescent="0.25">
      <c r="A443" s="103"/>
      <c r="B443" s="107"/>
      <c r="C443" s="107"/>
      <c r="D443" s="54"/>
    </row>
    <row r="444" spans="1:4" hidden="1" x14ac:dyDescent="0.25">
      <c r="A444" s="103"/>
      <c r="B444" s="107"/>
      <c r="C444" s="107"/>
      <c r="D444" s="54"/>
    </row>
    <row r="445" spans="1:4" hidden="1" x14ac:dyDescent="0.25">
      <c r="A445" s="103"/>
      <c r="B445" s="107"/>
      <c r="C445" s="107"/>
      <c r="D445" s="54"/>
    </row>
    <row r="446" spans="1:4" hidden="1" x14ac:dyDescent="0.25">
      <c r="A446" s="103"/>
      <c r="B446" s="107"/>
      <c r="C446" s="107"/>
      <c r="D446" s="54"/>
    </row>
    <row r="447" spans="1:4" hidden="1" x14ac:dyDescent="0.25">
      <c r="A447" s="103"/>
      <c r="B447" s="107"/>
      <c r="C447" s="107"/>
      <c r="D447" s="54"/>
    </row>
    <row r="448" spans="1:4" hidden="1" x14ac:dyDescent="0.25">
      <c r="A448" s="103"/>
      <c r="B448" s="107"/>
      <c r="C448" s="107"/>
      <c r="D448" s="54"/>
    </row>
    <row r="449" spans="1:4" hidden="1" x14ac:dyDescent="0.25">
      <c r="A449" s="103"/>
      <c r="B449" s="107"/>
      <c r="C449" s="107"/>
      <c r="D449" s="54"/>
    </row>
    <row r="450" spans="1:4" hidden="1" x14ac:dyDescent="0.25">
      <c r="A450" s="103"/>
      <c r="B450" s="107"/>
      <c r="C450" s="107"/>
      <c r="D450" s="54"/>
    </row>
    <row r="451" spans="1:4" hidden="1" x14ac:dyDescent="0.25">
      <c r="A451" s="103"/>
      <c r="B451" s="107"/>
      <c r="C451" s="107"/>
      <c r="D451" s="54"/>
    </row>
    <row r="452" spans="1:4" hidden="1" x14ac:dyDescent="0.25">
      <c r="A452" s="103"/>
      <c r="B452" s="107"/>
      <c r="C452" s="107"/>
      <c r="D452" s="54"/>
    </row>
    <row r="453" spans="1:4" hidden="1" x14ac:dyDescent="0.25">
      <c r="A453" s="103"/>
      <c r="B453" s="107"/>
      <c r="C453" s="107"/>
      <c r="D453" s="54"/>
    </row>
    <row r="454" spans="1:4" hidden="1" x14ac:dyDescent="0.25">
      <c r="A454" s="103"/>
      <c r="B454" s="107"/>
      <c r="C454" s="107"/>
      <c r="D454" s="54"/>
    </row>
    <row r="455" spans="1:4" hidden="1" x14ac:dyDescent="0.25">
      <c r="A455" s="103"/>
      <c r="B455" s="107"/>
      <c r="C455" s="107"/>
      <c r="D455" s="54"/>
    </row>
    <row r="456" spans="1:4" hidden="1" x14ac:dyDescent="0.25">
      <c r="A456" s="103"/>
      <c r="B456" s="107"/>
      <c r="C456" s="107"/>
      <c r="D456" s="54"/>
    </row>
    <row r="457" spans="1:4" hidden="1" x14ac:dyDescent="0.25">
      <c r="A457" s="103"/>
      <c r="B457" s="107"/>
      <c r="C457" s="107"/>
      <c r="D457" s="54"/>
    </row>
    <row r="458" spans="1:4" hidden="1" x14ac:dyDescent="0.25">
      <c r="A458" s="103"/>
      <c r="B458" s="107"/>
      <c r="C458" s="107"/>
      <c r="D458" s="54"/>
    </row>
    <row r="459" spans="1:4" hidden="1" x14ac:dyDescent="0.25">
      <c r="A459" s="103"/>
      <c r="B459" s="107"/>
      <c r="C459" s="107"/>
      <c r="D459" s="54"/>
    </row>
    <row r="460" spans="1:4" hidden="1" x14ac:dyDescent="0.25">
      <c r="A460" s="103"/>
      <c r="B460" s="107"/>
      <c r="C460" s="107"/>
      <c r="D460" s="54"/>
    </row>
    <row r="461" spans="1:4" hidden="1" x14ac:dyDescent="0.25">
      <c r="A461" s="103"/>
      <c r="B461" s="107"/>
      <c r="C461" s="107"/>
      <c r="D461" s="54"/>
    </row>
    <row r="462" spans="1:4" hidden="1" x14ac:dyDescent="0.25">
      <c r="A462" s="103"/>
      <c r="B462" s="107"/>
      <c r="C462" s="107"/>
      <c r="D462" s="54"/>
    </row>
    <row r="463" spans="1:4" hidden="1" x14ac:dyDescent="0.25">
      <c r="A463" s="103"/>
      <c r="B463" s="107"/>
      <c r="C463" s="107"/>
      <c r="D463" s="54"/>
    </row>
    <row r="464" spans="1:4" hidden="1" x14ac:dyDescent="0.25">
      <c r="A464" s="103"/>
      <c r="B464" s="107"/>
      <c r="C464" s="107"/>
      <c r="D464" s="54"/>
    </row>
    <row r="465" spans="1:4" hidden="1" x14ac:dyDescent="0.25">
      <c r="A465" s="103"/>
      <c r="B465" s="107"/>
      <c r="C465" s="107"/>
      <c r="D465" s="54"/>
    </row>
    <row r="466" spans="1:4" hidden="1" x14ac:dyDescent="0.25">
      <c r="A466" s="103"/>
      <c r="B466" s="107"/>
      <c r="C466" s="107"/>
      <c r="D466" s="54"/>
    </row>
    <row r="467" spans="1:4" hidden="1" x14ac:dyDescent="0.25">
      <c r="A467" s="103"/>
      <c r="B467" s="107"/>
      <c r="C467" s="107"/>
      <c r="D467" s="54"/>
    </row>
    <row r="468" spans="1:4" hidden="1" x14ac:dyDescent="0.25">
      <c r="A468" s="103"/>
      <c r="B468" s="107"/>
      <c r="C468" s="107"/>
      <c r="D468" s="54"/>
    </row>
    <row r="469" spans="1:4" hidden="1" x14ac:dyDescent="0.25">
      <c r="A469" s="103"/>
      <c r="B469" s="107"/>
      <c r="C469" s="107"/>
      <c r="D469" s="54"/>
    </row>
    <row r="470" spans="1:4" hidden="1" x14ac:dyDescent="0.25">
      <c r="A470" s="103"/>
      <c r="B470" s="107"/>
      <c r="C470" s="107"/>
      <c r="D470" s="54"/>
    </row>
    <row r="471" spans="1:4" hidden="1" x14ac:dyDescent="0.25">
      <c r="A471" s="103"/>
      <c r="B471" s="107"/>
      <c r="C471" s="107"/>
      <c r="D471" s="54"/>
    </row>
    <row r="472" spans="1:4" hidden="1" x14ac:dyDescent="0.25">
      <c r="A472" s="103"/>
      <c r="B472" s="107"/>
      <c r="C472" s="107"/>
      <c r="D472" s="54"/>
    </row>
    <row r="473" spans="1:4" hidden="1" x14ac:dyDescent="0.25">
      <c r="A473" s="103"/>
      <c r="B473" s="107"/>
      <c r="C473" s="107"/>
      <c r="D473" s="54"/>
    </row>
    <row r="474" spans="1:4" hidden="1" x14ac:dyDescent="0.25">
      <c r="A474" s="103"/>
      <c r="B474" s="107"/>
      <c r="C474" s="107"/>
      <c r="D474" s="54"/>
    </row>
    <row r="475" spans="1:4" hidden="1" x14ac:dyDescent="0.25">
      <c r="A475" s="103"/>
      <c r="B475" s="107"/>
      <c r="C475" s="107"/>
      <c r="D475" s="54"/>
    </row>
    <row r="476" spans="1:4" hidden="1" x14ac:dyDescent="0.25">
      <c r="A476" s="103"/>
      <c r="B476" s="107"/>
      <c r="C476" s="107"/>
      <c r="D476" s="54"/>
    </row>
    <row r="477" spans="1:4" hidden="1" x14ac:dyDescent="0.25">
      <c r="A477" s="103"/>
      <c r="B477" s="107"/>
      <c r="C477" s="107"/>
      <c r="D477" s="54"/>
    </row>
    <row r="478" spans="1:4" hidden="1" x14ac:dyDescent="0.25">
      <c r="A478" s="103"/>
      <c r="B478" s="107"/>
      <c r="C478" s="107"/>
      <c r="D478" s="54"/>
    </row>
    <row r="479" spans="1:4" hidden="1" x14ac:dyDescent="0.25">
      <c r="A479" s="103"/>
      <c r="B479" s="107"/>
      <c r="C479" s="107"/>
      <c r="D479" s="54"/>
    </row>
    <row r="480" spans="1:4" hidden="1" x14ac:dyDescent="0.25">
      <c r="A480" s="103"/>
      <c r="B480" s="107"/>
      <c r="C480" s="107"/>
      <c r="D480" s="54"/>
    </row>
    <row r="481" spans="1:4" hidden="1" x14ac:dyDescent="0.25">
      <c r="A481" s="103"/>
      <c r="B481" s="107"/>
      <c r="C481" s="107"/>
      <c r="D481" s="54"/>
    </row>
    <row r="482" spans="1:4" hidden="1" x14ac:dyDescent="0.25">
      <c r="A482" s="103"/>
      <c r="B482" s="107"/>
      <c r="C482" s="107"/>
      <c r="D482" s="54"/>
    </row>
    <row r="483" spans="1:4" hidden="1" x14ac:dyDescent="0.25">
      <c r="A483" s="103"/>
      <c r="B483" s="107"/>
      <c r="C483" s="107"/>
      <c r="D483" s="54"/>
    </row>
    <row r="484" spans="1:4" hidden="1" x14ac:dyDescent="0.25">
      <c r="A484" s="103"/>
      <c r="B484" s="107"/>
      <c r="C484" s="107"/>
      <c r="D484" s="54"/>
    </row>
    <row r="485" spans="1:4" hidden="1" x14ac:dyDescent="0.25">
      <c r="A485" s="103"/>
      <c r="B485" s="107"/>
      <c r="C485" s="107"/>
      <c r="D485" s="54"/>
    </row>
    <row r="486" spans="1:4" hidden="1" x14ac:dyDescent="0.25">
      <c r="A486" s="103"/>
      <c r="B486" s="107"/>
      <c r="C486" s="107"/>
      <c r="D486" s="54"/>
    </row>
    <row r="487" spans="1:4" hidden="1" x14ac:dyDescent="0.25">
      <c r="A487" s="103"/>
      <c r="B487" s="107"/>
      <c r="C487" s="107"/>
      <c r="D487" s="54"/>
    </row>
    <row r="488" spans="1:4" hidden="1" x14ac:dyDescent="0.25">
      <c r="A488" s="103"/>
      <c r="B488" s="107"/>
      <c r="C488" s="107"/>
      <c r="D488" s="54"/>
    </row>
    <row r="489" spans="1:4" hidden="1" x14ac:dyDescent="0.25">
      <c r="A489" s="103"/>
      <c r="B489" s="107"/>
      <c r="C489" s="107"/>
      <c r="D489" s="54"/>
    </row>
    <row r="490" spans="1:4" hidden="1" x14ac:dyDescent="0.25">
      <c r="A490" s="103"/>
      <c r="B490" s="107"/>
      <c r="C490" s="107"/>
      <c r="D490" s="54"/>
    </row>
    <row r="491" spans="1:4" hidden="1" x14ac:dyDescent="0.25">
      <c r="A491" s="103"/>
      <c r="B491" s="107"/>
      <c r="C491" s="107"/>
      <c r="D491" s="54"/>
    </row>
    <row r="492" spans="1:4" hidden="1" x14ac:dyDescent="0.25">
      <c r="A492" s="103"/>
      <c r="B492" s="107"/>
      <c r="C492" s="107"/>
      <c r="D492" s="54"/>
    </row>
    <row r="493" spans="1:4" hidden="1" x14ac:dyDescent="0.25">
      <c r="A493" s="103"/>
      <c r="B493" s="107"/>
      <c r="C493" s="107"/>
      <c r="D493" s="54"/>
    </row>
    <row r="494" spans="1:4" hidden="1" x14ac:dyDescent="0.25">
      <c r="A494" s="103"/>
      <c r="B494" s="107"/>
      <c r="C494" s="107"/>
      <c r="D494" s="54"/>
    </row>
    <row r="495" spans="1:4" hidden="1" x14ac:dyDescent="0.25">
      <c r="A495" s="103"/>
      <c r="B495" s="107"/>
      <c r="C495" s="107"/>
      <c r="D495" s="54"/>
    </row>
    <row r="496" spans="1:4" hidden="1" x14ac:dyDescent="0.25">
      <c r="A496" s="103"/>
      <c r="B496" s="107"/>
      <c r="C496" s="107"/>
      <c r="D496" s="54"/>
    </row>
    <row r="497" spans="1:4" hidden="1" x14ac:dyDescent="0.25">
      <c r="A497" s="103"/>
      <c r="B497" s="107"/>
      <c r="C497" s="107"/>
      <c r="D497" s="54"/>
    </row>
    <row r="498" spans="1:4" hidden="1" x14ac:dyDescent="0.25">
      <c r="A498" s="103"/>
      <c r="B498" s="107"/>
      <c r="C498" s="107"/>
      <c r="D498" s="54"/>
    </row>
    <row r="499" spans="1:4" hidden="1" x14ac:dyDescent="0.25">
      <c r="A499" s="103"/>
      <c r="B499" s="107"/>
      <c r="C499" s="107"/>
      <c r="D499" s="54"/>
    </row>
    <row r="500" spans="1:4" hidden="1" x14ac:dyDescent="0.25">
      <c r="A500" s="103"/>
      <c r="B500" s="107"/>
      <c r="C500" s="107"/>
      <c r="D500" s="54"/>
    </row>
    <row r="501" spans="1:4" hidden="1" x14ac:dyDescent="0.25">
      <c r="A501" s="103"/>
      <c r="B501" s="107"/>
      <c r="C501" s="107"/>
      <c r="D501" s="54"/>
    </row>
    <row r="502" spans="1:4" hidden="1" x14ac:dyDescent="0.25">
      <c r="A502" s="103"/>
      <c r="B502" s="107"/>
      <c r="C502" s="107"/>
      <c r="D502" s="54"/>
    </row>
    <row r="503" spans="1:4" hidden="1" x14ac:dyDescent="0.25">
      <c r="A503" s="103"/>
      <c r="B503" s="107"/>
      <c r="C503" s="107"/>
      <c r="D503" s="54"/>
    </row>
    <row r="504" spans="1:4" hidden="1" x14ac:dyDescent="0.25">
      <c r="A504" s="103"/>
      <c r="B504" s="107"/>
      <c r="C504" s="107"/>
      <c r="D504" s="54"/>
    </row>
    <row r="505" spans="1:4" hidden="1" x14ac:dyDescent="0.25">
      <c r="A505" s="103"/>
      <c r="B505" s="107"/>
      <c r="C505" s="107"/>
      <c r="D505" s="54"/>
    </row>
    <row r="506" spans="1:4" hidden="1" x14ac:dyDescent="0.25">
      <c r="A506" s="103"/>
      <c r="B506" s="107"/>
      <c r="C506" s="107"/>
      <c r="D506" s="54"/>
    </row>
    <row r="507" spans="1:4" hidden="1" x14ac:dyDescent="0.25">
      <c r="A507" s="103"/>
      <c r="B507" s="107"/>
      <c r="C507" s="107"/>
      <c r="D507" s="54"/>
    </row>
    <row r="508" spans="1:4" hidden="1" x14ac:dyDescent="0.25">
      <c r="A508" s="103"/>
      <c r="B508" s="107"/>
      <c r="C508" s="107"/>
      <c r="D508" s="54"/>
    </row>
    <row r="509" spans="1:4" hidden="1" x14ac:dyDescent="0.25">
      <c r="A509" s="103"/>
      <c r="B509" s="107"/>
      <c r="C509" s="107"/>
      <c r="D509" s="54"/>
    </row>
    <row r="510" spans="1:4" hidden="1" x14ac:dyDescent="0.25">
      <c r="A510" s="103"/>
      <c r="B510" s="107"/>
      <c r="C510" s="107"/>
      <c r="D510" s="54"/>
    </row>
    <row r="511" spans="1:4" hidden="1" x14ac:dyDescent="0.25">
      <c r="A511" s="103"/>
      <c r="B511" s="107"/>
      <c r="C511" s="107"/>
      <c r="D511" s="54"/>
    </row>
    <row r="512" spans="1:4" hidden="1" x14ac:dyDescent="0.25">
      <c r="A512" s="103"/>
      <c r="B512" s="107"/>
      <c r="C512" s="107"/>
      <c r="D512" s="54"/>
    </row>
    <row r="513" spans="1:4" hidden="1" x14ac:dyDescent="0.25">
      <c r="A513" s="103"/>
      <c r="B513" s="107"/>
      <c r="C513" s="107"/>
      <c r="D513" s="54"/>
    </row>
    <row r="514" spans="1:4" hidden="1" x14ac:dyDescent="0.25">
      <c r="A514" s="103"/>
      <c r="B514" s="107"/>
      <c r="C514" s="107"/>
      <c r="D514" s="54"/>
    </row>
    <row r="515" spans="1:4" hidden="1" x14ac:dyDescent="0.25">
      <c r="A515" s="103"/>
      <c r="B515" s="107"/>
      <c r="C515" s="107"/>
      <c r="D515" s="54"/>
    </row>
    <row r="516" spans="1:4" hidden="1" x14ac:dyDescent="0.25">
      <c r="A516" s="103"/>
      <c r="B516" s="107"/>
      <c r="C516" s="107"/>
      <c r="D516" s="54"/>
    </row>
    <row r="517" spans="1:4" hidden="1" x14ac:dyDescent="0.25">
      <c r="A517" s="103"/>
      <c r="B517" s="107"/>
      <c r="C517" s="107"/>
      <c r="D517" s="54"/>
    </row>
    <row r="518" spans="1:4" hidden="1" x14ac:dyDescent="0.25">
      <c r="A518" s="103"/>
      <c r="B518" s="107"/>
      <c r="C518" s="107"/>
      <c r="D518" s="54"/>
    </row>
    <row r="519" spans="1:4" hidden="1" x14ac:dyDescent="0.25">
      <c r="A519" s="103"/>
      <c r="B519" s="107"/>
      <c r="C519" s="107"/>
      <c r="D519" s="54"/>
    </row>
    <row r="520" spans="1:4" hidden="1" x14ac:dyDescent="0.25">
      <c r="A520" s="103"/>
      <c r="B520" s="107"/>
      <c r="C520" s="107"/>
      <c r="D520" s="54"/>
    </row>
    <row r="521" spans="1:4" hidden="1" x14ac:dyDescent="0.25">
      <c r="A521" s="103"/>
      <c r="B521" s="107"/>
      <c r="C521" s="107"/>
      <c r="D521" s="54"/>
    </row>
    <row r="522" spans="1:4" hidden="1" x14ac:dyDescent="0.25">
      <c r="A522" s="103"/>
      <c r="B522" s="107"/>
      <c r="C522" s="107"/>
      <c r="D522" s="54"/>
    </row>
    <row r="523" spans="1:4" hidden="1" x14ac:dyDescent="0.25">
      <c r="A523" s="103"/>
      <c r="B523" s="107"/>
      <c r="C523" s="107"/>
      <c r="D523" s="54"/>
    </row>
    <row r="524" spans="1:4" hidden="1" x14ac:dyDescent="0.25">
      <c r="A524" s="103"/>
      <c r="B524" s="107"/>
      <c r="C524" s="107"/>
      <c r="D524" s="54"/>
    </row>
    <row r="525" spans="1:4" hidden="1" x14ac:dyDescent="0.25">
      <c r="A525" s="103"/>
      <c r="B525" s="107"/>
      <c r="C525" s="107"/>
      <c r="D525" s="54"/>
    </row>
    <row r="526" spans="1:4" hidden="1" x14ac:dyDescent="0.25">
      <c r="A526" s="103"/>
      <c r="B526" s="107"/>
      <c r="C526" s="107"/>
      <c r="D526" s="54"/>
    </row>
    <row r="527" spans="1:4" hidden="1" x14ac:dyDescent="0.25">
      <c r="A527" s="103"/>
      <c r="B527" s="107"/>
      <c r="C527" s="107"/>
      <c r="D527" s="54"/>
    </row>
    <row r="528" spans="1:4" hidden="1" x14ac:dyDescent="0.25">
      <c r="A528" s="103"/>
      <c r="B528" s="107"/>
      <c r="C528" s="107"/>
      <c r="D528" s="54"/>
    </row>
    <row r="529" spans="1:4" hidden="1" x14ac:dyDescent="0.25">
      <c r="A529" s="103"/>
      <c r="B529" s="107"/>
      <c r="C529" s="107"/>
      <c r="D529" s="54"/>
    </row>
    <row r="530" spans="1:4" hidden="1" x14ac:dyDescent="0.25">
      <c r="A530" s="103"/>
      <c r="B530" s="107"/>
      <c r="C530" s="107"/>
      <c r="D530" s="54"/>
    </row>
    <row r="531" spans="1:4" hidden="1" x14ac:dyDescent="0.25">
      <c r="A531" s="103"/>
      <c r="B531" s="107"/>
      <c r="C531" s="107"/>
      <c r="D531" s="54"/>
    </row>
    <row r="532" spans="1:4" hidden="1" x14ac:dyDescent="0.25">
      <c r="A532" s="103"/>
      <c r="B532" s="107"/>
      <c r="C532" s="107"/>
      <c r="D532" s="54"/>
    </row>
    <row r="533" spans="1:4" hidden="1" x14ac:dyDescent="0.25">
      <c r="A533" s="103"/>
      <c r="B533" s="107"/>
      <c r="C533" s="107"/>
      <c r="D533" s="54"/>
    </row>
    <row r="534" spans="1:4" hidden="1" x14ac:dyDescent="0.25">
      <c r="A534" s="103"/>
      <c r="B534" s="107"/>
      <c r="C534" s="107"/>
      <c r="D534" s="54"/>
    </row>
    <row r="535" spans="1:4" hidden="1" x14ac:dyDescent="0.25">
      <c r="A535" s="103"/>
      <c r="B535" s="107"/>
      <c r="C535" s="107"/>
      <c r="D535" s="54"/>
    </row>
    <row r="536" spans="1:4" hidden="1" x14ac:dyDescent="0.25">
      <c r="A536" s="103"/>
      <c r="B536" s="107"/>
      <c r="C536" s="107"/>
      <c r="D536" s="54"/>
    </row>
    <row r="537" spans="1:4" hidden="1" x14ac:dyDescent="0.25">
      <c r="A537" s="103"/>
      <c r="B537" s="107"/>
      <c r="C537" s="107"/>
      <c r="D537" s="54"/>
    </row>
    <row r="538" spans="1:4" hidden="1" x14ac:dyDescent="0.25">
      <c r="A538" s="103"/>
      <c r="B538" s="107"/>
      <c r="C538" s="107"/>
      <c r="D538" s="54"/>
    </row>
    <row r="539" spans="1:4" hidden="1" x14ac:dyDescent="0.25">
      <c r="A539" s="103"/>
      <c r="B539" s="107"/>
      <c r="C539" s="107"/>
      <c r="D539" s="54"/>
    </row>
    <row r="540" spans="1:4" hidden="1" x14ac:dyDescent="0.25">
      <c r="A540" s="103"/>
      <c r="B540" s="107"/>
      <c r="C540" s="107"/>
      <c r="D540" s="54"/>
    </row>
    <row r="541" spans="1:4" hidden="1" x14ac:dyDescent="0.25">
      <c r="A541" s="103"/>
      <c r="B541" s="107"/>
      <c r="C541" s="107"/>
      <c r="D541" s="54"/>
    </row>
    <row r="542" spans="1:4" hidden="1" x14ac:dyDescent="0.25">
      <c r="A542" s="103"/>
      <c r="B542" s="107"/>
      <c r="C542" s="107"/>
      <c r="D542" s="54"/>
    </row>
    <row r="543" spans="1:4" hidden="1" x14ac:dyDescent="0.25">
      <c r="A543" s="103"/>
      <c r="B543" s="107"/>
      <c r="C543" s="107"/>
      <c r="D543" s="54"/>
    </row>
    <row r="544" spans="1:4" hidden="1" x14ac:dyDescent="0.25">
      <c r="A544" s="103"/>
      <c r="B544" s="107"/>
      <c r="C544" s="107"/>
      <c r="D544" s="54"/>
    </row>
    <row r="545" spans="1:4" hidden="1" x14ac:dyDescent="0.25">
      <c r="A545" s="103"/>
      <c r="B545" s="107"/>
      <c r="C545" s="107"/>
      <c r="D545" s="54"/>
    </row>
    <row r="546" spans="1:4" hidden="1" x14ac:dyDescent="0.25">
      <c r="A546" s="103"/>
      <c r="B546" s="107"/>
      <c r="C546" s="107"/>
      <c r="D546" s="54"/>
    </row>
    <row r="547" spans="1:4" hidden="1" x14ac:dyDescent="0.25">
      <c r="A547" s="103"/>
      <c r="B547" s="107"/>
      <c r="C547" s="107"/>
      <c r="D547" s="54"/>
    </row>
    <row r="548" spans="1:4" hidden="1" x14ac:dyDescent="0.25">
      <c r="A548" s="103"/>
      <c r="B548" s="107"/>
      <c r="C548" s="107"/>
      <c r="D548" s="54"/>
    </row>
    <row r="549" spans="1:4" hidden="1" x14ac:dyDescent="0.25">
      <c r="A549" s="103"/>
      <c r="B549" s="107"/>
      <c r="C549" s="107"/>
      <c r="D549" s="54"/>
    </row>
    <row r="550" spans="1:4" hidden="1" x14ac:dyDescent="0.25">
      <c r="A550" s="103"/>
      <c r="B550" s="107"/>
      <c r="C550" s="107"/>
      <c r="D550" s="54"/>
    </row>
    <row r="551" spans="1:4" hidden="1" x14ac:dyDescent="0.25">
      <c r="A551" s="103"/>
      <c r="B551" s="107"/>
      <c r="C551" s="107"/>
      <c r="D551" s="54"/>
    </row>
    <row r="552" spans="1:4" hidden="1" x14ac:dyDescent="0.25">
      <c r="A552" s="103"/>
      <c r="B552" s="107"/>
      <c r="C552" s="107"/>
      <c r="D552" s="54"/>
    </row>
    <row r="553" spans="1:4" hidden="1" x14ac:dyDescent="0.25">
      <c r="A553" s="103"/>
      <c r="B553" s="107"/>
      <c r="C553" s="107"/>
      <c r="D553" s="54"/>
    </row>
    <row r="554" spans="1:4" hidden="1" x14ac:dyDescent="0.25">
      <c r="A554" s="103"/>
      <c r="B554" s="107"/>
      <c r="C554" s="107"/>
      <c r="D554" s="54"/>
    </row>
    <row r="555" spans="1:4" hidden="1" x14ac:dyDescent="0.25">
      <c r="A555" s="103"/>
      <c r="B555" s="107"/>
      <c r="C555" s="107"/>
      <c r="D555" s="54"/>
    </row>
    <row r="556" spans="1:4" hidden="1" x14ac:dyDescent="0.25">
      <c r="A556" s="103"/>
      <c r="B556" s="107"/>
      <c r="C556" s="107"/>
      <c r="D556" s="54"/>
    </row>
    <row r="557" spans="1:4" hidden="1" x14ac:dyDescent="0.25">
      <c r="A557" s="103"/>
      <c r="B557" s="107"/>
      <c r="C557" s="107"/>
      <c r="D557" s="54"/>
    </row>
    <row r="558" spans="1:4" hidden="1" x14ac:dyDescent="0.25">
      <c r="A558" s="103"/>
      <c r="B558" s="107"/>
      <c r="C558" s="107"/>
      <c r="D558" s="54"/>
    </row>
    <row r="559" spans="1:4" hidden="1" x14ac:dyDescent="0.25">
      <c r="A559" s="103"/>
      <c r="B559" s="107"/>
      <c r="C559" s="107"/>
      <c r="D559" s="54"/>
    </row>
    <row r="560" spans="1:4" hidden="1" x14ac:dyDescent="0.25">
      <c r="A560" s="103"/>
      <c r="B560" s="107"/>
      <c r="C560" s="107"/>
      <c r="D560" s="54"/>
    </row>
    <row r="561" spans="1:4" hidden="1" x14ac:dyDescent="0.25">
      <c r="A561" s="103"/>
      <c r="B561" s="107"/>
      <c r="C561" s="107"/>
      <c r="D561" s="54"/>
    </row>
    <row r="562" spans="1:4" hidden="1" x14ac:dyDescent="0.25">
      <c r="A562" s="103"/>
      <c r="B562" s="107"/>
      <c r="C562" s="107"/>
      <c r="D562" s="54"/>
    </row>
    <row r="563" spans="1:4" hidden="1" x14ac:dyDescent="0.25">
      <c r="A563" s="103"/>
      <c r="B563" s="107"/>
      <c r="C563" s="107"/>
      <c r="D563" s="54"/>
    </row>
    <row r="564" spans="1:4" hidden="1" x14ac:dyDescent="0.25">
      <c r="A564" s="103"/>
      <c r="B564" s="107"/>
      <c r="C564" s="107"/>
      <c r="D564" s="54"/>
    </row>
    <row r="565" spans="1:4" hidden="1" x14ac:dyDescent="0.25">
      <c r="A565" s="103"/>
      <c r="B565" s="107"/>
      <c r="C565" s="107"/>
      <c r="D565" s="54"/>
    </row>
    <row r="566" spans="1:4" hidden="1" x14ac:dyDescent="0.25">
      <c r="A566" s="103"/>
      <c r="B566" s="107"/>
      <c r="C566" s="107"/>
      <c r="D566" s="54"/>
    </row>
    <row r="567" spans="1:4" hidden="1" x14ac:dyDescent="0.25">
      <c r="A567" s="103"/>
      <c r="B567" s="107"/>
      <c r="C567" s="107"/>
      <c r="D567" s="54"/>
    </row>
    <row r="568" spans="1:4" hidden="1" x14ac:dyDescent="0.25">
      <c r="A568" s="103"/>
      <c r="B568" s="107"/>
      <c r="C568" s="107"/>
      <c r="D568" s="54"/>
    </row>
    <row r="569" spans="1:4" hidden="1" x14ac:dyDescent="0.25">
      <c r="A569" s="103"/>
      <c r="B569" s="107"/>
      <c r="C569" s="107"/>
      <c r="D569" s="54"/>
    </row>
    <row r="570" spans="1:4" hidden="1" x14ac:dyDescent="0.25">
      <c r="A570" s="103"/>
      <c r="B570" s="107"/>
      <c r="C570" s="107"/>
      <c r="D570" s="54"/>
    </row>
    <row r="571" spans="1:4" hidden="1" x14ac:dyDescent="0.25">
      <c r="A571" s="103"/>
      <c r="B571" s="107"/>
      <c r="C571" s="107"/>
      <c r="D571" s="54"/>
    </row>
    <row r="572" spans="1:4" hidden="1" x14ac:dyDescent="0.25">
      <c r="A572" s="103"/>
      <c r="B572" s="107"/>
      <c r="C572" s="107"/>
      <c r="D572" s="54"/>
    </row>
    <row r="573" spans="1:4" hidden="1" x14ac:dyDescent="0.25">
      <c r="A573" s="103"/>
      <c r="B573" s="107"/>
      <c r="C573" s="107"/>
      <c r="D573" s="54"/>
    </row>
    <row r="574" spans="1:4" hidden="1" x14ac:dyDescent="0.25">
      <c r="A574" s="103"/>
      <c r="B574" s="107"/>
      <c r="C574" s="107"/>
      <c r="D574" s="54"/>
    </row>
    <row r="575" spans="1:4" hidden="1" x14ac:dyDescent="0.25">
      <c r="A575" s="103"/>
      <c r="B575" s="107"/>
      <c r="C575" s="107"/>
      <c r="D575" s="54"/>
    </row>
    <row r="576" spans="1:4" hidden="1" x14ac:dyDescent="0.25">
      <c r="A576" s="103"/>
      <c r="B576" s="107"/>
      <c r="C576" s="107"/>
      <c r="D576" s="54"/>
    </row>
    <row r="577" spans="1:4" hidden="1" x14ac:dyDescent="0.25">
      <c r="A577" s="103"/>
      <c r="B577" s="107"/>
      <c r="C577" s="107"/>
      <c r="D577" s="54"/>
    </row>
    <row r="578" spans="1:4" hidden="1" x14ac:dyDescent="0.25">
      <c r="A578" s="103"/>
      <c r="B578" s="107"/>
      <c r="C578" s="107"/>
      <c r="D578" s="54"/>
    </row>
    <row r="579" spans="1:4" hidden="1" x14ac:dyDescent="0.25">
      <c r="A579" s="103"/>
      <c r="B579" s="107"/>
      <c r="C579" s="107"/>
      <c r="D579" s="54"/>
    </row>
    <row r="580" spans="1:4" hidden="1" x14ac:dyDescent="0.25">
      <c r="A580" s="103"/>
      <c r="B580" s="107"/>
      <c r="C580" s="107"/>
      <c r="D580" s="54"/>
    </row>
    <row r="581" spans="1:4" hidden="1" x14ac:dyDescent="0.25">
      <c r="A581" s="103"/>
      <c r="B581" s="107"/>
      <c r="C581" s="107"/>
      <c r="D581" s="54"/>
    </row>
    <row r="582" spans="1:4" hidden="1" x14ac:dyDescent="0.25">
      <c r="A582" s="103"/>
      <c r="B582" s="107"/>
      <c r="C582" s="107"/>
      <c r="D582" s="54"/>
    </row>
    <row r="583" spans="1:4" hidden="1" x14ac:dyDescent="0.25">
      <c r="A583" s="103"/>
      <c r="B583" s="107"/>
      <c r="C583" s="107"/>
      <c r="D583" s="54"/>
    </row>
    <row r="584" spans="1:4" hidden="1" x14ac:dyDescent="0.25">
      <c r="A584" s="103"/>
      <c r="B584" s="107"/>
      <c r="C584" s="107"/>
      <c r="D584" s="54"/>
    </row>
    <row r="585" spans="1:4" hidden="1" x14ac:dyDescent="0.25">
      <c r="A585" s="103"/>
      <c r="B585" s="107"/>
      <c r="C585" s="107"/>
      <c r="D585" s="54"/>
    </row>
    <row r="586" spans="1:4" hidden="1" x14ac:dyDescent="0.25">
      <c r="A586" s="103"/>
      <c r="B586" s="107"/>
      <c r="C586" s="107"/>
      <c r="D586" s="54"/>
    </row>
    <row r="587" spans="1:4" hidden="1" x14ac:dyDescent="0.25">
      <c r="A587" s="103"/>
      <c r="B587" s="107"/>
      <c r="C587" s="107"/>
      <c r="D587" s="54"/>
    </row>
    <row r="588" spans="1:4" hidden="1" x14ac:dyDescent="0.25">
      <c r="A588" s="103"/>
      <c r="B588" s="107"/>
      <c r="C588" s="107"/>
      <c r="D588" s="54"/>
    </row>
    <row r="589" spans="1:4" hidden="1" x14ac:dyDescent="0.25">
      <c r="A589" s="103"/>
      <c r="B589" s="107"/>
      <c r="C589" s="107"/>
      <c r="D589" s="54"/>
    </row>
    <row r="590" spans="1:4" hidden="1" x14ac:dyDescent="0.25">
      <c r="A590" s="103"/>
      <c r="B590" s="107"/>
      <c r="C590" s="107"/>
      <c r="D590" s="54"/>
    </row>
    <row r="591" spans="1:4" hidden="1" x14ac:dyDescent="0.25">
      <c r="A591" s="103"/>
      <c r="B591" s="107"/>
      <c r="C591" s="107"/>
      <c r="D591" s="54"/>
    </row>
    <row r="592" spans="1:4" hidden="1" x14ac:dyDescent="0.25">
      <c r="A592" s="103"/>
      <c r="B592" s="107"/>
      <c r="C592" s="107"/>
      <c r="D592" s="54"/>
    </row>
    <row r="593" spans="1:4" hidden="1" x14ac:dyDescent="0.25">
      <c r="A593" s="103"/>
      <c r="B593" s="107"/>
      <c r="C593" s="107"/>
      <c r="D593" s="54"/>
    </row>
    <row r="594" spans="1:4" hidden="1" x14ac:dyDescent="0.25">
      <c r="A594" s="103"/>
      <c r="B594" s="107"/>
      <c r="C594" s="107"/>
      <c r="D594" s="54"/>
    </row>
    <row r="595" spans="1:4" hidden="1" x14ac:dyDescent="0.25">
      <c r="A595" s="103"/>
      <c r="B595" s="107"/>
      <c r="C595" s="107"/>
      <c r="D595" s="54"/>
    </row>
    <row r="596" spans="1:4" hidden="1" x14ac:dyDescent="0.25">
      <c r="A596" s="103"/>
      <c r="B596" s="107"/>
      <c r="C596" s="107"/>
      <c r="D596" s="54"/>
    </row>
    <row r="597" spans="1:4" hidden="1" x14ac:dyDescent="0.25">
      <c r="A597" s="103"/>
      <c r="B597" s="107"/>
      <c r="C597" s="107"/>
      <c r="D597" s="54"/>
    </row>
    <row r="598" spans="1:4" hidden="1" x14ac:dyDescent="0.25">
      <c r="A598" s="103"/>
      <c r="B598" s="107"/>
      <c r="C598" s="107"/>
      <c r="D598" s="54"/>
    </row>
    <row r="599" spans="1:4" hidden="1" x14ac:dyDescent="0.25">
      <c r="A599" s="103"/>
      <c r="B599" s="107"/>
      <c r="C599" s="107"/>
      <c r="D599" s="54"/>
    </row>
    <row r="600" spans="1:4" hidden="1" x14ac:dyDescent="0.25">
      <c r="A600" s="103"/>
      <c r="B600" s="107"/>
      <c r="C600" s="107"/>
      <c r="D600" s="54"/>
    </row>
    <row r="601" spans="1:4" hidden="1" x14ac:dyDescent="0.25">
      <c r="A601" s="103"/>
      <c r="B601" s="107"/>
      <c r="C601" s="107"/>
      <c r="D601" s="54"/>
    </row>
    <row r="602" spans="1:4" hidden="1" x14ac:dyDescent="0.25">
      <c r="A602" s="103"/>
      <c r="B602" s="107"/>
      <c r="C602" s="107"/>
      <c r="D602" s="54"/>
    </row>
    <row r="603" spans="1:4" hidden="1" x14ac:dyDescent="0.25">
      <c r="A603" s="103"/>
      <c r="B603" s="107"/>
      <c r="C603" s="107"/>
      <c r="D603" s="54"/>
    </row>
    <row r="604" spans="1:4" hidden="1" x14ac:dyDescent="0.25">
      <c r="A604" s="103"/>
      <c r="B604" s="107"/>
      <c r="C604" s="107"/>
      <c r="D604" s="54"/>
    </row>
    <row r="605" spans="1:4" hidden="1" x14ac:dyDescent="0.25">
      <c r="A605" s="103"/>
      <c r="B605" s="107"/>
      <c r="C605" s="107"/>
      <c r="D605" s="54"/>
    </row>
    <row r="606" spans="1:4" hidden="1" x14ac:dyDescent="0.25">
      <c r="A606" s="103"/>
      <c r="B606" s="107"/>
      <c r="C606" s="107"/>
      <c r="D606" s="54"/>
    </row>
    <row r="607" spans="1:4" hidden="1" x14ac:dyDescent="0.25">
      <c r="A607" s="103"/>
      <c r="B607" s="107"/>
      <c r="C607" s="107"/>
      <c r="D607" s="54"/>
    </row>
    <row r="608" spans="1:4" hidden="1" x14ac:dyDescent="0.25">
      <c r="A608" s="103"/>
      <c r="B608" s="107"/>
      <c r="C608" s="107"/>
      <c r="D608" s="54"/>
    </row>
    <row r="609" spans="1:4" hidden="1" x14ac:dyDescent="0.25">
      <c r="A609" s="103"/>
      <c r="B609" s="107"/>
      <c r="C609" s="107"/>
      <c r="D609" s="54"/>
    </row>
    <row r="610" spans="1:4" hidden="1" x14ac:dyDescent="0.25">
      <c r="A610" s="103"/>
      <c r="B610" s="107"/>
      <c r="C610" s="107"/>
      <c r="D610" s="54"/>
    </row>
    <row r="611" spans="1:4" hidden="1" x14ac:dyDescent="0.25">
      <c r="A611" s="103"/>
      <c r="B611" s="107"/>
      <c r="C611" s="107"/>
      <c r="D611" s="54"/>
    </row>
    <row r="612" spans="1:4" hidden="1" x14ac:dyDescent="0.25">
      <c r="A612" s="103"/>
      <c r="B612" s="107"/>
      <c r="C612" s="107"/>
      <c r="D612" s="54"/>
    </row>
    <row r="613" spans="1:4" hidden="1" x14ac:dyDescent="0.25">
      <c r="A613" s="103"/>
      <c r="B613" s="107"/>
      <c r="C613" s="107"/>
      <c r="D613" s="54"/>
    </row>
    <row r="614" spans="1:4" hidden="1" x14ac:dyDescent="0.25">
      <c r="A614" s="103"/>
      <c r="B614" s="107"/>
      <c r="C614" s="107"/>
      <c r="D614" s="54"/>
    </row>
    <row r="615" spans="1:4" hidden="1" x14ac:dyDescent="0.25">
      <c r="A615" s="103"/>
      <c r="B615" s="107"/>
      <c r="C615" s="107"/>
      <c r="D615" s="54"/>
    </row>
    <row r="616" spans="1:4" hidden="1" x14ac:dyDescent="0.25">
      <c r="A616" s="103"/>
      <c r="B616" s="107"/>
      <c r="C616" s="107"/>
      <c r="D616" s="54"/>
    </row>
    <row r="617" spans="1:4" hidden="1" x14ac:dyDescent="0.25">
      <c r="A617" s="103"/>
      <c r="B617" s="107"/>
      <c r="C617" s="107"/>
      <c r="D617" s="54"/>
    </row>
    <row r="618" spans="1:4" hidden="1" x14ac:dyDescent="0.25">
      <c r="A618" s="103"/>
      <c r="B618" s="107"/>
      <c r="C618" s="107"/>
      <c r="D618" s="54"/>
    </row>
    <row r="619" spans="1:4" hidden="1" x14ac:dyDescent="0.25">
      <c r="A619" s="103"/>
      <c r="B619" s="107"/>
      <c r="C619" s="107"/>
      <c r="D619" s="54"/>
    </row>
    <row r="620" spans="1:4" hidden="1" x14ac:dyDescent="0.25">
      <c r="A620" s="103"/>
      <c r="B620" s="107"/>
      <c r="C620" s="107"/>
      <c r="D620" s="54"/>
    </row>
    <row r="621" spans="1:4" hidden="1" x14ac:dyDescent="0.25">
      <c r="A621" s="103"/>
      <c r="B621" s="107"/>
      <c r="C621" s="107"/>
      <c r="D621" s="54"/>
    </row>
    <row r="622" spans="1:4" hidden="1" x14ac:dyDescent="0.25">
      <c r="A622" s="103"/>
      <c r="B622" s="107"/>
      <c r="C622" s="107"/>
      <c r="D622" s="54"/>
    </row>
    <row r="623" spans="1:4" hidden="1" x14ac:dyDescent="0.25">
      <c r="A623" s="103"/>
      <c r="B623" s="107"/>
      <c r="C623" s="107"/>
      <c r="D623" s="54"/>
    </row>
    <row r="624" spans="1:4" hidden="1" x14ac:dyDescent="0.25">
      <c r="A624" s="103"/>
      <c r="B624" s="107"/>
      <c r="C624" s="107"/>
      <c r="D624" s="54"/>
    </row>
    <row r="625" spans="1:4" hidden="1" x14ac:dyDescent="0.25">
      <c r="A625" s="103"/>
      <c r="B625" s="107"/>
      <c r="C625" s="107"/>
      <c r="D625" s="54"/>
    </row>
    <row r="626" spans="1:4" hidden="1" x14ac:dyDescent="0.25">
      <c r="A626" s="103"/>
      <c r="B626" s="107"/>
      <c r="C626" s="107"/>
      <c r="D626" s="54"/>
    </row>
    <row r="627" spans="1:4" hidden="1" x14ac:dyDescent="0.25">
      <c r="A627" s="103"/>
      <c r="B627" s="107"/>
      <c r="C627" s="107"/>
      <c r="D627" s="54"/>
    </row>
    <row r="628" spans="1:4" hidden="1" x14ac:dyDescent="0.25">
      <c r="A628" s="103"/>
      <c r="B628" s="107"/>
      <c r="C628" s="107"/>
      <c r="D628" s="54"/>
    </row>
    <row r="629" spans="1:4" hidden="1" x14ac:dyDescent="0.25">
      <c r="A629" s="103"/>
      <c r="B629" s="107"/>
      <c r="C629" s="107"/>
      <c r="D629" s="54"/>
    </row>
    <row r="630" spans="1:4" hidden="1" x14ac:dyDescent="0.25">
      <c r="A630" s="103"/>
      <c r="B630" s="107"/>
      <c r="C630" s="107"/>
      <c r="D630" s="54"/>
    </row>
    <row r="631" spans="1:4" hidden="1" x14ac:dyDescent="0.25">
      <c r="A631" s="103"/>
      <c r="B631" s="107"/>
      <c r="C631" s="107"/>
      <c r="D631" s="54"/>
    </row>
    <row r="632" spans="1:4" hidden="1" x14ac:dyDescent="0.25">
      <c r="A632" s="103"/>
      <c r="B632" s="107"/>
      <c r="C632" s="107"/>
      <c r="D632" s="54"/>
    </row>
    <row r="633" spans="1:4" hidden="1" x14ac:dyDescent="0.25">
      <c r="A633" s="103"/>
      <c r="B633" s="107"/>
      <c r="C633" s="107"/>
      <c r="D633" s="54"/>
    </row>
    <row r="634" spans="1:4" hidden="1" x14ac:dyDescent="0.25">
      <c r="A634" s="103"/>
      <c r="B634" s="107"/>
      <c r="C634" s="107"/>
      <c r="D634" s="54"/>
    </row>
    <row r="635" spans="1:4" hidden="1" x14ac:dyDescent="0.25">
      <c r="A635" s="103"/>
      <c r="B635" s="107"/>
      <c r="C635" s="107"/>
      <c r="D635" s="54"/>
    </row>
    <row r="636" spans="1:4" hidden="1" x14ac:dyDescent="0.25">
      <c r="A636" s="103"/>
      <c r="B636" s="107"/>
      <c r="C636" s="107"/>
      <c r="D636" s="54"/>
    </row>
    <row r="637" spans="1:4" hidden="1" x14ac:dyDescent="0.25">
      <c r="A637" s="103"/>
      <c r="B637" s="107"/>
      <c r="C637" s="107"/>
      <c r="D637" s="54"/>
    </row>
    <row r="638" spans="1:4" hidden="1" x14ac:dyDescent="0.25">
      <c r="A638" s="103"/>
      <c r="B638" s="107"/>
      <c r="C638" s="107"/>
      <c r="D638" s="54"/>
    </row>
    <row r="639" spans="1:4" hidden="1" x14ac:dyDescent="0.25">
      <c r="A639" s="103"/>
      <c r="B639" s="107"/>
      <c r="C639" s="107"/>
      <c r="D639" s="54"/>
    </row>
    <row r="640" spans="1:4" hidden="1" x14ac:dyDescent="0.25">
      <c r="A640" s="103"/>
      <c r="B640" s="107"/>
      <c r="C640" s="107"/>
      <c r="D640" s="54"/>
    </row>
    <row r="641" spans="1:4" hidden="1" x14ac:dyDescent="0.25">
      <c r="A641" s="103"/>
      <c r="B641" s="107"/>
      <c r="C641" s="107"/>
      <c r="D641" s="54"/>
    </row>
    <row r="642" spans="1:4" hidden="1" x14ac:dyDescent="0.25">
      <c r="A642" s="103"/>
      <c r="B642" s="107"/>
      <c r="C642" s="107"/>
      <c r="D642" s="54"/>
    </row>
    <row r="643" spans="1:4" hidden="1" x14ac:dyDescent="0.25">
      <c r="A643" s="103"/>
      <c r="B643" s="107"/>
      <c r="C643" s="107"/>
      <c r="D643" s="54"/>
    </row>
    <row r="644" spans="1:4" hidden="1" x14ac:dyDescent="0.25">
      <c r="A644" s="103"/>
      <c r="B644" s="107"/>
      <c r="C644" s="107"/>
      <c r="D644" s="54"/>
    </row>
    <row r="645" spans="1:4" hidden="1" x14ac:dyDescent="0.25">
      <c r="A645" s="103"/>
      <c r="B645" s="107"/>
      <c r="C645" s="107"/>
      <c r="D645" s="54"/>
    </row>
    <row r="646" spans="1:4" hidden="1" x14ac:dyDescent="0.25">
      <c r="A646" s="103"/>
      <c r="B646" s="107"/>
      <c r="C646" s="107"/>
      <c r="D646" s="54"/>
    </row>
    <row r="647" spans="1:4" hidden="1" x14ac:dyDescent="0.25">
      <c r="A647" s="103"/>
      <c r="B647" s="107"/>
      <c r="C647" s="107"/>
      <c r="D647" s="54"/>
    </row>
    <row r="648" spans="1:4" hidden="1" x14ac:dyDescent="0.25">
      <c r="A648" s="103"/>
      <c r="B648" s="107"/>
      <c r="C648" s="107"/>
      <c r="D648" s="54"/>
    </row>
    <row r="649" spans="1:4" hidden="1" x14ac:dyDescent="0.25">
      <c r="A649" s="103"/>
      <c r="B649" s="107"/>
      <c r="C649" s="107"/>
      <c r="D649" s="54"/>
    </row>
    <row r="650" spans="1:4" hidden="1" x14ac:dyDescent="0.25">
      <c r="A650" s="103"/>
      <c r="B650" s="107"/>
      <c r="C650" s="107"/>
      <c r="D650" s="54"/>
    </row>
    <row r="651" spans="1:4" hidden="1" x14ac:dyDescent="0.25">
      <c r="A651" s="103"/>
      <c r="B651" s="107"/>
      <c r="C651" s="107"/>
      <c r="D651" s="54"/>
    </row>
    <row r="652" spans="1:4" hidden="1" x14ac:dyDescent="0.25">
      <c r="A652" s="103"/>
      <c r="B652" s="107"/>
      <c r="C652" s="107"/>
      <c r="D652" s="54"/>
    </row>
    <row r="653" spans="1:4" hidden="1" x14ac:dyDescent="0.25">
      <c r="A653" s="103"/>
      <c r="B653" s="107"/>
      <c r="C653" s="107"/>
      <c r="D653" s="54"/>
    </row>
    <row r="654" spans="1:4" hidden="1" x14ac:dyDescent="0.25">
      <c r="A654" s="103"/>
      <c r="B654" s="107"/>
      <c r="C654" s="107"/>
      <c r="D654" s="54"/>
    </row>
    <row r="655" spans="1:4" hidden="1" x14ac:dyDescent="0.25">
      <c r="A655" s="103"/>
      <c r="B655" s="107"/>
      <c r="C655" s="107"/>
      <c r="D655" s="54"/>
    </row>
    <row r="656" spans="1:4" hidden="1" x14ac:dyDescent="0.25">
      <c r="A656" s="103"/>
      <c r="B656" s="107"/>
      <c r="C656" s="107"/>
      <c r="D656" s="54"/>
    </row>
    <row r="657" spans="1:4" hidden="1" x14ac:dyDescent="0.25">
      <c r="A657" s="103"/>
      <c r="B657" s="107"/>
      <c r="C657" s="107"/>
      <c r="D657" s="54"/>
    </row>
    <row r="658" spans="1:4" hidden="1" x14ac:dyDescent="0.25">
      <c r="A658" s="103"/>
      <c r="B658" s="107"/>
      <c r="C658" s="107"/>
      <c r="D658" s="54"/>
    </row>
    <row r="659" spans="1:4" hidden="1" x14ac:dyDescent="0.25">
      <c r="A659" s="103"/>
      <c r="B659" s="107"/>
      <c r="C659" s="107"/>
      <c r="D659" s="54"/>
    </row>
    <row r="660" spans="1:4" hidden="1" x14ac:dyDescent="0.25">
      <c r="A660" s="103"/>
      <c r="B660" s="107"/>
      <c r="C660" s="107"/>
      <c r="D660" s="54"/>
    </row>
    <row r="661" spans="1:4" hidden="1" x14ac:dyDescent="0.25">
      <c r="A661" s="103"/>
      <c r="B661" s="107"/>
      <c r="C661" s="107"/>
      <c r="D661" s="54"/>
    </row>
    <row r="662" spans="1:4" hidden="1" x14ac:dyDescent="0.25">
      <c r="A662" s="103"/>
      <c r="B662" s="107"/>
      <c r="C662" s="107"/>
      <c r="D662" s="54"/>
    </row>
    <row r="663" spans="1:4" hidden="1" x14ac:dyDescent="0.25">
      <c r="A663" s="103"/>
      <c r="B663" s="107"/>
      <c r="C663" s="107"/>
      <c r="D663" s="54"/>
    </row>
    <row r="664" spans="1:4" hidden="1" x14ac:dyDescent="0.25">
      <c r="A664" s="103"/>
      <c r="B664" s="107"/>
      <c r="C664" s="107"/>
      <c r="D664" s="54"/>
    </row>
    <row r="665" spans="1:4" hidden="1" x14ac:dyDescent="0.25">
      <c r="A665" s="103"/>
      <c r="B665" s="107"/>
      <c r="C665" s="107"/>
      <c r="D665" s="54"/>
    </row>
    <row r="666" spans="1:4" hidden="1" x14ac:dyDescent="0.25">
      <c r="A666" s="103"/>
      <c r="B666" s="107"/>
      <c r="C666" s="107"/>
      <c r="D666" s="54"/>
    </row>
    <row r="667" spans="1:4" hidden="1" x14ac:dyDescent="0.25">
      <c r="A667" s="103"/>
      <c r="B667" s="107"/>
      <c r="C667" s="107"/>
      <c r="D667" s="54"/>
    </row>
    <row r="668" spans="1:4" hidden="1" x14ac:dyDescent="0.25">
      <c r="A668" s="103"/>
      <c r="B668" s="107"/>
      <c r="C668" s="107"/>
      <c r="D668" s="54"/>
    </row>
    <row r="669" spans="1:4" hidden="1" x14ac:dyDescent="0.25">
      <c r="A669" s="103"/>
      <c r="B669" s="107"/>
      <c r="C669" s="107"/>
      <c r="D669" s="54"/>
    </row>
    <row r="670" spans="1:4" hidden="1" x14ac:dyDescent="0.25">
      <c r="A670" s="103"/>
      <c r="B670" s="107"/>
      <c r="C670" s="107"/>
      <c r="D670" s="54"/>
    </row>
    <row r="671" spans="1:4" hidden="1" x14ac:dyDescent="0.25">
      <c r="A671" s="103"/>
      <c r="B671" s="107"/>
      <c r="C671" s="107"/>
      <c r="D671" s="54"/>
    </row>
    <row r="672" spans="1:4" hidden="1" x14ac:dyDescent="0.25">
      <c r="A672" s="103"/>
      <c r="B672" s="107"/>
      <c r="C672" s="107"/>
      <c r="D672" s="54"/>
    </row>
    <row r="673" spans="1:4" hidden="1" x14ac:dyDescent="0.25">
      <c r="A673" s="103"/>
      <c r="B673" s="107"/>
      <c r="C673" s="107"/>
      <c r="D673" s="54"/>
    </row>
    <row r="674" spans="1:4" hidden="1" x14ac:dyDescent="0.25">
      <c r="A674" s="103"/>
      <c r="B674" s="107"/>
      <c r="C674" s="107"/>
      <c r="D674" s="54"/>
    </row>
    <row r="675" spans="1:4" hidden="1" x14ac:dyDescent="0.25">
      <c r="A675" s="103"/>
      <c r="B675" s="107"/>
      <c r="C675" s="107"/>
      <c r="D675" s="54"/>
    </row>
    <row r="676" spans="1:4" hidden="1" x14ac:dyDescent="0.25">
      <c r="A676" s="103"/>
      <c r="B676" s="107"/>
      <c r="C676" s="107"/>
      <c r="D676" s="54"/>
    </row>
    <row r="677" spans="1:4" hidden="1" x14ac:dyDescent="0.25">
      <c r="A677" s="103"/>
      <c r="B677" s="107"/>
      <c r="C677" s="107"/>
      <c r="D677" s="54"/>
    </row>
    <row r="678" spans="1:4" hidden="1" x14ac:dyDescent="0.25">
      <c r="A678" s="103"/>
      <c r="B678" s="107"/>
      <c r="C678" s="107"/>
      <c r="D678" s="54"/>
    </row>
    <row r="679" spans="1:4" hidden="1" x14ac:dyDescent="0.25">
      <c r="A679" s="103"/>
      <c r="B679" s="107"/>
      <c r="C679" s="107"/>
      <c r="D679" s="54"/>
    </row>
    <row r="680" spans="1:4" hidden="1" x14ac:dyDescent="0.25">
      <c r="A680" s="103"/>
      <c r="B680" s="107"/>
      <c r="C680" s="107"/>
      <c r="D680" s="54"/>
    </row>
    <row r="681" spans="1:4" hidden="1" x14ac:dyDescent="0.25">
      <c r="A681" s="103"/>
      <c r="B681" s="107"/>
      <c r="C681" s="107"/>
      <c r="D681" s="54"/>
    </row>
    <row r="682" spans="1:4" hidden="1" x14ac:dyDescent="0.25">
      <c r="A682" s="103"/>
      <c r="B682" s="107"/>
      <c r="C682" s="107"/>
      <c r="D682" s="54"/>
    </row>
    <row r="683" spans="1:4" hidden="1" x14ac:dyDescent="0.25">
      <c r="A683" s="103"/>
      <c r="B683" s="107"/>
      <c r="C683" s="107"/>
      <c r="D683" s="54"/>
    </row>
    <row r="684" spans="1:4" hidden="1" x14ac:dyDescent="0.25">
      <c r="A684" s="103"/>
      <c r="B684" s="107"/>
      <c r="C684" s="107"/>
      <c r="D684" s="54"/>
    </row>
    <row r="685" spans="1:4" hidden="1" x14ac:dyDescent="0.25">
      <c r="A685" s="103"/>
      <c r="B685" s="107"/>
      <c r="C685" s="107"/>
      <c r="D685" s="54"/>
    </row>
    <row r="686" spans="1:4" hidden="1" x14ac:dyDescent="0.25">
      <c r="A686" s="103"/>
      <c r="B686" s="107"/>
      <c r="C686" s="107"/>
      <c r="D686" s="54"/>
    </row>
    <row r="687" spans="1:4" hidden="1" x14ac:dyDescent="0.25">
      <c r="A687" s="103"/>
      <c r="B687" s="107"/>
      <c r="C687" s="107"/>
      <c r="D687" s="54"/>
    </row>
    <row r="688" spans="1:4" hidden="1" x14ac:dyDescent="0.25">
      <c r="A688" s="103"/>
      <c r="B688" s="107"/>
      <c r="C688" s="107"/>
      <c r="D688" s="54"/>
    </row>
    <row r="689" spans="1:4" hidden="1" x14ac:dyDescent="0.25">
      <c r="A689" s="103"/>
      <c r="B689" s="107"/>
      <c r="C689" s="107"/>
      <c r="D689" s="54"/>
    </row>
    <row r="690" spans="1:4" hidden="1" x14ac:dyDescent="0.25">
      <c r="A690" s="103"/>
      <c r="B690" s="107"/>
      <c r="C690" s="107"/>
      <c r="D690" s="54"/>
    </row>
    <row r="691" spans="1:4" hidden="1" x14ac:dyDescent="0.25">
      <c r="A691" s="103"/>
      <c r="B691" s="107"/>
      <c r="C691" s="107"/>
      <c r="D691" s="54"/>
    </row>
    <row r="692" spans="1:4" hidden="1" x14ac:dyDescent="0.25">
      <c r="A692" s="103"/>
      <c r="B692" s="107"/>
      <c r="C692" s="107"/>
      <c r="D692" s="54"/>
    </row>
    <row r="693" spans="1:4" hidden="1" x14ac:dyDescent="0.25">
      <c r="A693" s="103"/>
      <c r="B693" s="107"/>
      <c r="C693" s="107"/>
      <c r="D693" s="54"/>
    </row>
    <row r="694" spans="1:4" hidden="1" x14ac:dyDescent="0.25">
      <c r="A694" s="103"/>
      <c r="B694" s="107"/>
      <c r="C694" s="107"/>
      <c r="D694" s="54"/>
    </row>
    <row r="695" spans="1:4" hidden="1" x14ac:dyDescent="0.25">
      <c r="A695" s="103"/>
      <c r="B695" s="107"/>
      <c r="C695" s="107"/>
      <c r="D695" s="54"/>
    </row>
    <row r="696" spans="1:4" hidden="1" x14ac:dyDescent="0.25">
      <c r="A696" s="103"/>
      <c r="B696" s="107"/>
      <c r="C696" s="107"/>
      <c r="D696" s="54"/>
    </row>
    <row r="697" spans="1:4" hidden="1" x14ac:dyDescent="0.25">
      <c r="A697" s="103"/>
      <c r="B697" s="107"/>
      <c r="C697" s="107"/>
      <c r="D697" s="54"/>
    </row>
    <row r="698" spans="1:4" hidden="1" x14ac:dyDescent="0.25">
      <c r="A698" s="103"/>
      <c r="B698" s="107"/>
      <c r="C698" s="107"/>
      <c r="D698" s="54"/>
    </row>
    <row r="699" spans="1:4" hidden="1" x14ac:dyDescent="0.25">
      <c r="A699" s="103"/>
      <c r="B699" s="107"/>
      <c r="C699" s="107"/>
      <c r="D699" s="54"/>
    </row>
    <row r="700" spans="1:4" hidden="1" x14ac:dyDescent="0.25">
      <c r="A700" s="103"/>
      <c r="B700" s="107"/>
      <c r="C700" s="107"/>
      <c r="D700" s="54"/>
    </row>
    <row r="701" spans="1:4" hidden="1" x14ac:dyDescent="0.25">
      <c r="A701" s="103"/>
      <c r="B701" s="107"/>
      <c r="C701" s="107"/>
      <c r="D701" s="54"/>
    </row>
    <row r="702" spans="1:4" hidden="1" x14ac:dyDescent="0.25">
      <c r="A702" s="103"/>
      <c r="B702" s="107"/>
      <c r="C702" s="107"/>
      <c r="D702" s="54"/>
    </row>
    <row r="703" spans="1:4" hidden="1" x14ac:dyDescent="0.25">
      <c r="A703" s="103"/>
      <c r="B703" s="107"/>
      <c r="C703" s="107"/>
      <c r="D703" s="54"/>
    </row>
    <row r="704" spans="1:4" hidden="1" x14ac:dyDescent="0.25">
      <c r="A704" s="103"/>
      <c r="B704" s="107"/>
      <c r="C704" s="107"/>
      <c r="D704" s="54"/>
    </row>
    <row r="705" spans="1:4" hidden="1" x14ac:dyDescent="0.25">
      <c r="A705" s="103"/>
      <c r="B705" s="107"/>
      <c r="C705" s="107"/>
      <c r="D705" s="54"/>
    </row>
    <row r="706" spans="1:4" hidden="1" x14ac:dyDescent="0.25">
      <c r="A706" s="103"/>
      <c r="B706" s="107"/>
      <c r="C706" s="107"/>
      <c r="D706" s="54"/>
    </row>
    <row r="707" spans="1:4" hidden="1" x14ac:dyDescent="0.25">
      <c r="A707" s="103"/>
      <c r="B707" s="107"/>
      <c r="C707" s="107"/>
      <c r="D707" s="54"/>
    </row>
    <row r="708" spans="1:4" hidden="1" x14ac:dyDescent="0.25">
      <c r="A708" s="103"/>
      <c r="B708" s="107"/>
      <c r="C708" s="107"/>
      <c r="D708" s="54"/>
    </row>
    <row r="709" spans="1:4" hidden="1" x14ac:dyDescent="0.25">
      <c r="A709" s="103"/>
      <c r="B709" s="107"/>
      <c r="C709" s="107"/>
      <c r="D709" s="54"/>
    </row>
    <row r="710" spans="1:4" hidden="1" x14ac:dyDescent="0.25">
      <c r="A710" s="103"/>
      <c r="B710" s="107"/>
      <c r="C710" s="107"/>
      <c r="D710" s="54"/>
    </row>
    <row r="711" spans="1:4" hidden="1" x14ac:dyDescent="0.25">
      <c r="A711" s="103"/>
      <c r="B711" s="107"/>
      <c r="C711" s="107"/>
      <c r="D711" s="54"/>
    </row>
    <row r="712" spans="1:4" hidden="1" x14ac:dyDescent="0.25">
      <c r="A712" s="103"/>
      <c r="B712" s="107"/>
      <c r="C712" s="107"/>
      <c r="D712" s="54"/>
    </row>
    <row r="713" spans="1:4" hidden="1" x14ac:dyDescent="0.25">
      <c r="A713" s="103"/>
      <c r="B713" s="107"/>
      <c r="C713" s="107"/>
      <c r="D713" s="54"/>
    </row>
    <row r="714" spans="1:4" hidden="1" x14ac:dyDescent="0.25">
      <c r="A714" s="103"/>
      <c r="B714" s="107"/>
      <c r="C714" s="107"/>
      <c r="D714" s="54"/>
    </row>
    <row r="715" spans="1:4" hidden="1" x14ac:dyDescent="0.25">
      <c r="A715" s="103"/>
      <c r="B715" s="107"/>
      <c r="C715" s="107"/>
      <c r="D715" s="54"/>
    </row>
    <row r="716" spans="1:4" hidden="1" x14ac:dyDescent="0.25">
      <c r="A716" s="103"/>
      <c r="B716" s="107"/>
      <c r="C716" s="107"/>
      <c r="D716" s="54"/>
    </row>
    <row r="717" spans="1:4" hidden="1" x14ac:dyDescent="0.25">
      <c r="A717" s="103"/>
      <c r="B717" s="107"/>
      <c r="C717" s="107"/>
      <c r="D717" s="54"/>
    </row>
    <row r="718" spans="1:4" hidden="1" x14ac:dyDescent="0.25">
      <c r="A718" s="103"/>
      <c r="B718" s="107"/>
      <c r="C718" s="107"/>
      <c r="D718" s="54"/>
    </row>
    <row r="719" spans="1:4" hidden="1" x14ac:dyDescent="0.25">
      <c r="A719" s="103"/>
      <c r="B719" s="107"/>
      <c r="C719" s="107"/>
      <c r="D719" s="54"/>
    </row>
    <row r="720" spans="1:4" hidden="1" x14ac:dyDescent="0.25">
      <c r="A720" s="103"/>
      <c r="B720" s="107"/>
      <c r="C720" s="107"/>
      <c r="D720" s="54"/>
    </row>
    <row r="721" spans="1:4" hidden="1" x14ac:dyDescent="0.25">
      <c r="A721" s="103"/>
      <c r="B721" s="107"/>
      <c r="C721" s="107"/>
      <c r="D721" s="54"/>
    </row>
    <row r="722" spans="1:4" hidden="1" x14ac:dyDescent="0.25">
      <c r="A722" s="103"/>
      <c r="B722" s="107"/>
      <c r="C722" s="107"/>
      <c r="D722" s="54"/>
    </row>
    <row r="723" spans="1:4" hidden="1" x14ac:dyDescent="0.25">
      <c r="A723" s="103"/>
      <c r="B723" s="107"/>
      <c r="C723" s="107"/>
      <c r="D723" s="54"/>
    </row>
    <row r="724" spans="1:4" hidden="1" x14ac:dyDescent="0.25">
      <c r="A724" s="103"/>
      <c r="B724" s="107"/>
      <c r="C724" s="107"/>
      <c r="D724" s="54"/>
    </row>
    <row r="725" spans="1:4" hidden="1" x14ac:dyDescent="0.25">
      <c r="A725" s="103"/>
      <c r="B725" s="107"/>
      <c r="C725" s="107"/>
      <c r="D725" s="54"/>
    </row>
    <row r="726" spans="1:4" hidden="1" x14ac:dyDescent="0.25">
      <c r="A726" s="103"/>
      <c r="B726" s="107"/>
      <c r="C726" s="107"/>
      <c r="D726" s="54"/>
    </row>
    <row r="727" spans="1:4" hidden="1" x14ac:dyDescent="0.25">
      <c r="A727" s="103"/>
      <c r="B727" s="107"/>
      <c r="C727" s="107"/>
      <c r="D727" s="54"/>
    </row>
    <row r="728" spans="1:4" hidden="1" x14ac:dyDescent="0.25">
      <c r="A728" s="103"/>
      <c r="B728" s="107"/>
      <c r="C728" s="107"/>
      <c r="D728" s="54"/>
    </row>
    <row r="729" spans="1:4" hidden="1" x14ac:dyDescent="0.25">
      <c r="A729" s="103"/>
      <c r="B729" s="107"/>
      <c r="C729" s="107"/>
      <c r="D729" s="54"/>
    </row>
    <row r="730" spans="1:4" hidden="1" x14ac:dyDescent="0.25">
      <c r="A730" s="103"/>
      <c r="B730" s="107"/>
      <c r="C730" s="107"/>
      <c r="D730" s="54"/>
    </row>
    <row r="731" spans="1:4" hidden="1" x14ac:dyDescent="0.25">
      <c r="A731" s="103"/>
      <c r="B731" s="107"/>
      <c r="C731" s="107"/>
      <c r="D731" s="54"/>
    </row>
    <row r="732" spans="1:4" hidden="1" x14ac:dyDescent="0.25">
      <c r="A732" s="103"/>
      <c r="B732" s="107"/>
      <c r="C732" s="107"/>
      <c r="D732" s="54"/>
    </row>
    <row r="733" spans="1:4" hidden="1" x14ac:dyDescent="0.25">
      <c r="A733" s="103"/>
      <c r="B733" s="107"/>
      <c r="C733" s="107"/>
      <c r="D733" s="54"/>
    </row>
    <row r="734" spans="1:4" hidden="1" x14ac:dyDescent="0.25">
      <c r="A734" s="103"/>
      <c r="B734" s="107"/>
      <c r="C734" s="107"/>
      <c r="D734" s="54"/>
    </row>
    <row r="735" spans="1:4" hidden="1" x14ac:dyDescent="0.25">
      <c r="A735" s="103"/>
      <c r="B735" s="107"/>
      <c r="C735" s="107"/>
      <c r="D735" s="54"/>
    </row>
    <row r="736" spans="1:4" hidden="1" x14ac:dyDescent="0.25">
      <c r="A736" s="103"/>
      <c r="B736" s="107"/>
      <c r="C736" s="107"/>
      <c r="D736" s="54"/>
    </row>
    <row r="737" spans="1:4" hidden="1" x14ac:dyDescent="0.25">
      <c r="A737" s="103"/>
      <c r="B737" s="107"/>
      <c r="C737" s="107"/>
      <c r="D737" s="54"/>
    </row>
    <row r="738" spans="1:4" hidden="1" x14ac:dyDescent="0.25">
      <c r="A738" s="103"/>
      <c r="B738" s="107"/>
      <c r="C738" s="107"/>
      <c r="D738" s="54"/>
    </row>
    <row r="739" spans="1:4" hidden="1" x14ac:dyDescent="0.25">
      <c r="A739" s="103"/>
      <c r="B739" s="107"/>
      <c r="C739" s="107"/>
      <c r="D739" s="54"/>
    </row>
    <row r="740" spans="1:4" hidden="1" x14ac:dyDescent="0.25">
      <c r="A740" s="103"/>
      <c r="B740" s="107"/>
      <c r="C740" s="107"/>
      <c r="D740" s="54"/>
    </row>
    <row r="741" spans="1:4" hidden="1" x14ac:dyDescent="0.25">
      <c r="A741" s="103"/>
      <c r="B741" s="107"/>
      <c r="C741" s="107"/>
      <c r="D741" s="54"/>
    </row>
    <row r="742" spans="1:4" hidden="1" x14ac:dyDescent="0.25">
      <c r="A742" s="103"/>
      <c r="B742" s="107"/>
      <c r="C742" s="107"/>
      <c r="D742" s="54"/>
    </row>
    <row r="743" spans="1:4" hidden="1" x14ac:dyDescent="0.25">
      <c r="A743" s="103"/>
      <c r="B743" s="107"/>
      <c r="C743" s="107"/>
      <c r="D743" s="54"/>
    </row>
    <row r="744" spans="1:4" hidden="1" x14ac:dyDescent="0.25">
      <c r="A744" s="103"/>
      <c r="B744" s="107"/>
      <c r="C744" s="107"/>
      <c r="D744" s="54"/>
    </row>
    <row r="745" spans="1:4" hidden="1" x14ac:dyDescent="0.25">
      <c r="A745" s="103"/>
      <c r="B745" s="107"/>
      <c r="C745" s="107"/>
      <c r="D745" s="54"/>
    </row>
    <row r="746" spans="1:4" hidden="1" x14ac:dyDescent="0.25">
      <c r="A746" s="103"/>
      <c r="B746" s="107"/>
      <c r="C746" s="107"/>
      <c r="D746" s="54"/>
    </row>
    <row r="747" spans="1:4" hidden="1" x14ac:dyDescent="0.25">
      <c r="A747" s="103"/>
      <c r="B747" s="107"/>
      <c r="C747" s="107"/>
      <c r="D747" s="54"/>
    </row>
    <row r="748" spans="1:4" hidden="1" x14ac:dyDescent="0.25">
      <c r="A748" s="103"/>
      <c r="B748" s="107"/>
      <c r="C748" s="107"/>
      <c r="D748" s="54"/>
    </row>
    <row r="749" spans="1:4" hidden="1" x14ac:dyDescent="0.25">
      <c r="A749" s="103"/>
      <c r="B749" s="107"/>
      <c r="C749" s="107"/>
      <c r="D749" s="54"/>
    </row>
    <row r="750" spans="1:4" hidden="1" x14ac:dyDescent="0.25">
      <c r="A750" s="103"/>
      <c r="B750" s="107"/>
      <c r="C750" s="107"/>
      <c r="D750" s="54"/>
    </row>
    <row r="751" spans="1:4" hidden="1" x14ac:dyDescent="0.25">
      <c r="A751" s="103"/>
      <c r="B751" s="107"/>
      <c r="C751" s="107"/>
      <c r="D751" s="54"/>
    </row>
    <row r="752" spans="1:4" hidden="1" x14ac:dyDescent="0.25">
      <c r="A752" s="53"/>
      <c r="B752" s="107"/>
      <c r="C752" s="107"/>
      <c r="D752" s="54"/>
    </row>
    <row r="753" spans="1:4" hidden="1" x14ac:dyDescent="0.25">
      <c r="A753" s="53"/>
      <c r="B753" s="107"/>
      <c r="C753" s="107"/>
      <c r="D753" s="54"/>
    </row>
    <row r="754" spans="1:4" hidden="1" x14ac:dyDescent="0.25">
      <c r="A754" s="53"/>
      <c r="B754" s="107"/>
      <c r="C754" s="107"/>
      <c r="D754" s="54"/>
    </row>
    <row r="755" spans="1:4" hidden="1" x14ac:dyDescent="0.25">
      <c r="A755" s="53"/>
      <c r="B755" s="107"/>
      <c r="C755" s="107"/>
      <c r="D755" s="54"/>
    </row>
    <row r="756" spans="1:4" hidden="1" x14ac:dyDescent="0.25">
      <c r="A756" s="53"/>
      <c r="B756" s="107"/>
      <c r="C756" s="107"/>
      <c r="D756" s="54"/>
    </row>
    <row r="757" spans="1:4" hidden="1" x14ac:dyDescent="0.25">
      <c r="A757" s="53"/>
      <c r="B757" s="107"/>
      <c r="C757" s="107"/>
      <c r="D757" s="54"/>
    </row>
    <row r="758" spans="1:4" hidden="1" x14ac:dyDescent="0.25">
      <c r="A758" s="53"/>
      <c r="B758" s="107"/>
      <c r="C758" s="107"/>
      <c r="D758" s="54"/>
    </row>
    <row r="759" spans="1:4" hidden="1" x14ac:dyDescent="0.25">
      <c r="A759" s="53"/>
      <c r="B759" s="107"/>
      <c r="C759" s="107"/>
      <c r="D759" s="54"/>
    </row>
    <row r="760" spans="1:4" hidden="1" x14ac:dyDescent="0.25">
      <c r="A760" s="53"/>
      <c r="B760" s="107"/>
      <c r="C760" s="107"/>
      <c r="D760" s="54"/>
    </row>
    <row r="761" spans="1:4" hidden="1" x14ac:dyDescent="0.25">
      <c r="A761" s="53"/>
      <c r="B761" s="107"/>
      <c r="C761" s="107"/>
      <c r="D761" s="54"/>
    </row>
    <row r="762" spans="1:4" hidden="1" x14ac:dyDescent="0.25">
      <c r="A762" s="53"/>
      <c r="B762" s="107"/>
      <c r="C762" s="107"/>
      <c r="D762" s="54"/>
    </row>
    <row r="763" spans="1:4" hidden="1" x14ac:dyDescent="0.25">
      <c r="A763" s="53"/>
      <c r="B763" s="107"/>
      <c r="C763" s="107"/>
      <c r="D763" s="54"/>
    </row>
    <row r="764" spans="1:4" hidden="1" x14ac:dyDescent="0.25">
      <c r="A764" s="53"/>
      <c r="B764" s="107"/>
      <c r="C764" s="107"/>
      <c r="D764" s="54"/>
    </row>
    <row r="765" spans="1:4" hidden="1" x14ac:dyDescent="0.25">
      <c r="A765" s="53"/>
      <c r="B765" s="107"/>
      <c r="C765" s="107"/>
      <c r="D765" s="54"/>
    </row>
    <row r="766" spans="1:4" hidden="1" x14ac:dyDescent="0.25">
      <c r="A766" s="53"/>
      <c r="B766" s="107"/>
      <c r="C766" s="107"/>
      <c r="D766" s="54"/>
    </row>
    <row r="767" spans="1:4" hidden="1" x14ac:dyDescent="0.25">
      <c r="A767" s="53"/>
      <c r="B767" s="107"/>
      <c r="C767" s="107"/>
      <c r="D767" s="54"/>
    </row>
    <row r="768" spans="1:4" hidden="1" x14ac:dyDescent="0.25">
      <c r="A768" s="53"/>
      <c r="B768" s="107"/>
      <c r="C768" s="107"/>
      <c r="D768" s="54"/>
    </row>
    <row r="769" spans="1:4" hidden="1" x14ac:dyDescent="0.25">
      <c r="A769" s="53"/>
      <c r="B769" s="107"/>
      <c r="C769" s="107"/>
      <c r="D769" s="54"/>
    </row>
    <row r="770" spans="1:4" hidden="1" x14ac:dyDescent="0.25">
      <c r="A770" s="53"/>
      <c r="B770" s="107"/>
      <c r="C770" s="107"/>
      <c r="D770" s="54"/>
    </row>
    <row r="771" spans="1:4" hidden="1" x14ac:dyDescent="0.25">
      <c r="A771" s="53"/>
      <c r="B771" s="107"/>
      <c r="C771" s="107"/>
      <c r="D771" s="54"/>
    </row>
    <row r="772" spans="1:4" hidden="1" x14ac:dyDescent="0.25">
      <c r="A772" s="53"/>
      <c r="B772" s="107"/>
      <c r="C772" s="107"/>
      <c r="D772" s="54"/>
    </row>
    <row r="773" spans="1:4" hidden="1" x14ac:dyDescent="0.25">
      <c r="A773" s="53"/>
      <c r="B773" s="107"/>
      <c r="C773" s="107"/>
      <c r="D773" s="54"/>
    </row>
    <row r="774" spans="1:4" hidden="1" x14ac:dyDescent="0.25">
      <c r="A774" s="53"/>
      <c r="B774" s="107"/>
      <c r="C774" s="107"/>
      <c r="D774" s="54"/>
    </row>
    <row r="775" spans="1:4" hidden="1" x14ac:dyDescent="0.25">
      <c r="A775" s="53"/>
      <c r="B775" s="107"/>
      <c r="C775" s="107"/>
      <c r="D775" s="54"/>
    </row>
    <row r="776" spans="1:4" hidden="1" x14ac:dyDescent="0.25">
      <c r="A776" s="53"/>
      <c r="B776" s="107"/>
      <c r="C776" s="107"/>
      <c r="D776" s="54"/>
    </row>
    <row r="777" spans="1:4" hidden="1" x14ac:dyDescent="0.25">
      <c r="A777" s="53"/>
      <c r="B777" s="107"/>
      <c r="C777" s="107"/>
      <c r="D777" s="54"/>
    </row>
    <row r="778" spans="1:4" hidden="1" x14ac:dyDescent="0.25">
      <c r="A778" s="53"/>
      <c r="B778" s="107"/>
      <c r="C778" s="107"/>
      <c r="D778" s="54"/>
    </row>
    <row r="779" spans="1:4" hidden="1" x14ac:dyDescent="0.25">
      <c r="A779" s="53"/>
      <c r="B779" s="107"/>
      <c r="C779" s="107"/>
      <c r="D779" s="54"/>
    </row>
    <row r="780" spans="1:4" hidden="1" x14ac:dyDescent="0.25">
      <c r="A780" s="53"/>
      <c r="B780" s="107"/>
      <c r="C780" s="107"/>
      <c r="D780" s="54"/>
    </row>
    <row r="781" spans="1:4" hidden="1" x14ac:dyDescent="0.25">
      <c r="A781" s="53"/>
      <c r="B781" s="107"/>
      <c r="C781" s="107"/>
      <c r="D781" s="54"/>
    </row>
    <row r="782" spans="1:4" hidden="1" x14ac:dyDescent="0.25">
      <c r="A782" s="53"/>
      <c r="B782" s="107"/>
      <c r="C782" s="107"/>
      <c r="D782" s="54"/>
    </row>
    <row r="783" spans="1:4" hidden="1" x14ac:dyDescent="0.25">
      <c r="A783" s="53"/>
      <c r="B783" s="107"/>
      <c r="C783" s="107"/>
      <c r="D783" s="54"/>
    </row>
    <row r="784" spans="1:4" hidden="1" x14ac:dyDescent="0.25">
      <c r="A784" s="53"/>
      <c r="B784" s="107"/>
      <c r="C784" s="107"/>
      <c r="D784" s="54"/>
    </row>
    <row r="785" spans="1:4" hidden="1" x14ac:dyDescent="0.25">
      <c r="A785" s="53"/>
      <c r="B785" s="107"/>
      <c r="C785" s="107"/>
      <c r="D785" s="54"/>
    </row>
    <row r="786" spans="1:4" hidden="1" x14ac:dyDescent="0.25">
      <c r="A786" s="53"/>
      <c r="B786" s="107"/>
      <c r="C786" s="107"/>
      <c r="D786" s="54"/>
    </row>
    <row r="787" spans="1:4" hidden="1" x14ac:dyDescent="0.25">
      <c r="A787" s="53"/>
      <c r="B787" s="107"/>
      <c r="C787" s="107"/>
      <c r="D787" s="54"/>
    </row>
    <row r="788" spans="1:4" hidden="1" x14ac:dyDescent="0.25">
      <c r="A788" s="53"/>
      <c r="B788" s="107"/>
      <c r="C788" s="107"/>
      <c r="D788" s="54"/>
    </row>
    <row r="789" spans="1:4" hidden="1" x14ac:dyDescent="0.25">
      <c r="A789" s="53"/>
      <c r="B789" s="107"/>
      <c r="C789" s="107"/>
      <c r="D789" s="54"/>
    </row>
    <row r="790" spans="1:4" hidden="1" x14ac:dyDescent="0.25">
      <c r="A790" s="53"/>
      <c r="B790" s="107"/>
      <c r="C790" s="107"/>
      <c r="D790" s="54"/>
    </row>
    <row r="791" spans="1:4" hidden="1" x14ac:dyDescent="0.25">
      <c r="A791" s="53"/>
      <c r="B791" s="107"/>
      <c r="C791" s="107"/>
      <c r="D791" s="54"/>
    </row>
    <row r="792" spans="1:4" hidden="1" x14ac:dyDescent="0.25">
      <c r="A792" s="53"/>
      <c r="B792" s="107"/>
      <c r="C792" s="107"/>
      <c r="D792" s="54"/>
    </row>
    <row r="793" spans="1:4" hidden="1" x14ac:dyDescent="0.25">
      <c r="A793" s="53"/>
      <c r="B793" s="107"/>
      <c r="C793" s="107"/>
      <c r="D793" s="54"/>
    </row>
    <row r="794" spans="1:4" hidden="1" x14ac:dyDescent="0.25">
      <c r="A794" s="53"/>
      <c r="B794" s="107"/>
      <c r="C794" s="107"/>
      <c r="D794" s="54"/>
    </row>
    <row r="795" spans="1:4" hidden="1" x14ac:dyDescent="0.25">
      <c r="A795" s="53"/>
      <c r="B795" s="107"/>
      <c r="C795" s="107"/>
      <c r="D795" s="54"/>
    </row>
    <row r="796" spans="1:4" hidden="1" x14ac:dyDescent="0.25">
      <c r="A796" s="53"/>
      <c r="B796" s="107"/>
      <c r="C796" s="107"/>
      <c r="D796" s="54"/>
    </row>
    <row r="797" spans="1:4" hidden="1" x14ac:dyDescent="0.25">
      <c r="A797" s="53"/>
      <c r="B797" s="107"/>
      <c r="C797" s="107"/>
      <c r="D797" s="54"/>
    </row>
    <row r="798" spans="1:4" hidden="1" x14ac:dyDescent="0.25">
      <c r="A798" s="53"/>
      <c r="B798" s="107"/>
      <c r="C798" s="107"/>
      <c r="D798" s="54"/>
    </row>
    <row r="799" spans="1:4" hidden="1" x14ac:dyDescent="0.25">
      <c r="A799" s="53"/>
      <c r="B799" s="107"/>
      <c r="C799" s="107"/>
      <c r="D799" s="54"/>
    </row>
    <row r="800" spans="1:4" hidden="1" x14ac:dyDescent="0.25">
      <c r="A800" s="53"/>
      <c r="B800" s="107"/>
      <c r="C800" s="107"/>
      <c r="D800" s="54"/>
    </row>
    <row r="801" spans="1:4" hidden="1" x14ac:dyDescent="0.25">
      <c r="A801" s="53"/>
      <c r="B801" s="107"/>
      <c r="C801" s="107"/>
      <c r="D801" s="54"/>
    </row>
    <row r="802" spans="1:4" hidden="1" x14ac:dyDescent="0.25">
      <c r="A802" s="53"/>
      <c r="B802" s="107"/>
      <c r="C802" s="107"/>
      <c r="D802" s="54"/>
    </row>
    <row r="803" spans="1:4" hidden="1" x14ac:dyDescent="0.25">
      <c r="A803" s="53"/>
      <c r="B803" s="107"/>
      <c r="C803" s="107"/>
      <c r="D803" s="54"/>
    </row>
    <row r="804" spans="1:4" hidden="1" x14ac:dyDescent="0.25">
      <c r="A804" s="53"/>
      <c r="B804" s="107"/>
      <c r="C804" s="107"/>
      <c r="D804" s="54"/>
    </row>
    <row r="805" spans="1:4" hidden="1" x14ac:dyDescent="0.25">
      <c r="A805" s="53"/>
      <c r="B805" s="107"/>
      <c r="C805" s="107"/>
      <c r="D805" s="54"/>
    </row>
    <row r="806" spans="1:4" hidden="1" x14ac:dyDescent="0.25">
      <c r="A806" s="53"/>
      <c r="B806" s="107"/>
      <c r="C806" s="107"/>
      <c r="D806" s="54"/>
    </row>
    <row r="807" spans="1:4" hidden="1" x14ac:dyDescent="0.25">
      <c r="A807" s="53"/>
      <c r="B807" s="107"/>
      <c r="C807" s="107"/>
      <c r="D807" s="54"/>
    </row>
    <row r="808" spans="1:4" hidden="1" x14ac:dyDescent="0.25">
      <c r="A808" s="53"/>
      <c r="B808" s="107"/>
      <c r="C808" s="107"/>
      <c r="D808" s="54"/>
    </row>
    <row r="809" spans="1:4" hidden="1" x14ac:dyDescent="0.25">
      <c r="A809" s="53"/>
      <c r="B809" s="107"/>
      <c r="C809" s="107"/>
      <c r="D809" s="54"/>
    </row>
    <row r="810" spans="1:4" hidden="1" x14ac:dyDescent="0.25">
      <c r="A810" s="53"/>
      <c r="B810" s="107"/>
      <c r="C810" s="107"/>
      <c r="D810" s="54"/>
    </row>
    <row r="811" spans="1:4" hidden="1" x14ac:dyDescent="0.25">
      <c r="A811" s="53"/>
      <c r="B811" s="107"/>
      <c r="C811" s="107"/>
      <c r="D811" s="54"/>
    </row>
    <row r="812" spans="1:4" hidden="1" x14ac:dyDescent="0.25">
      <c r="A812" s="53"/>
      <c r="B812" s="107"/>
      <c r="C812" s="107"/>
      <c r="D812" s="54"/>
    </row>
    <row r="813" spans="1:4" hidden="1" x14ac:dyDescent="0.25">
      <c r="A813" s="53"/>
      <c r="B813" s="107"/>
      <c r="C813" s="107"/>
      <c r="D813" s="54"/>
    </row>
    <row r="814" spans="1:4" hidden="1" x14ac:dyDescent="0.25">
      <c r="A814" s="53"/>
      <c r="B814" s="107"/>
      <c r="C814" s="107"/>
      <c r="D814" s="54"/>
    </row>
    <row r="815" spans="1:4" hidden="1" x14ac:dyDescent="0.25">
      <c r="A815" s="53"/>
      <c r="B815" s="107"/>
      <c r="C815" s="107"/>
      <c r="D815" s="54"/>
    </row>
    <row r="816" spans="1:4" hidden="1" x14ac:dyDescent="0.25">
      <c r="A816" s="53"/>
      <c r="B816" s="107"/>
      <c r="C816" s="107"/>
      <c r="D816" s="54"/>
    </row>
    <row r="817" spans="1:4" hidden="1" x14ac:dyDescent="0.25">
      <c r="A817" s="53"/>
      <c r="B817" s="107"/>
      <c r="C817" s="107"/>
      <c r="D817" s="54"/>
    </row>
    <row r="818" spans="1:4" hidden="1" x14ac:dyDescent="0.25">
      <c r="A818" s="53"/>
      <c r="B818" s="107"/>
      <c r="C818" s="107"/>
      <c r="D818" s="54"/>
    </row>
    <row r="819" spans="1:4" hidden="1" x14ac:dyDescent="0.25">
      <c r="A819" s="53"/>
      <c r="B819" s="107"/>
      <c r="C819" s="107"/>
      <c r="D819" s="54"/>
    </row>
    <row r="820" spans="1:4" hidden="1" x14ac:dyDescent="0.25">
      <c r="A820" s="53"/>
      <c r="B820" s="107"/>
      <c r="C820" s="107"/>
      <c r="D820" s="54"/>
    </row>
    <row r="821" spans="1:4" hidden="1" x14ac:dyDescent="0.25">
      <c r="A821" s="53"/>
      <c r="B821" s="107"/>
      <c r="C821" s="107"/>
      <c r="D821" s="54"/>
    </row>
    <row r="822" spans="1:4" hidden="1" x14ac:dyDescent="0.25">
      <c r="A822" s="53"/>
      <c r="B822" s="107"/>
      <c r="C822" s="107"/>
      <c r="D822" s="54"/>
    </row>
    <row r="823" spans="1:4" hidden="1" x14ac:dyDescent="0.25">
      <c r="A823" s="53"/>
      <c r="B823" s="107"/>
      <c r="C823" s="107"/>
      <c r="D823" s="54"/>
    </row>
    <row r="824" spans="1:4" hidden="1" x14ac:dyDescent="0.25">
      <c r="A824" s="53"/>
      <c r="B824" s="107"/>
      <c r="C824" s="107"/>
      <c r="D824" s="54"/>
    </row>
    <row r="825" spans="1:4" hidden="1" x14ac:dyDescent="0.25">
      <c r="A825" s="53"/>
      <c r="B825" s="107"/>
      <c r="C825" s="107"/>
      <c r="D825" s="54"/>
    </row>
    <row r="826" spans="1:4" hidden="1" x14ac:dyDescent="0.25">
      <c r="A826" s="53"/>
      <c r="B826" s="107"/>
      <c r="C826" s="107"/>
      <c r="D826" s="54"/>
    </row>
    <row r="827" spans="1:4" hidden="1" x14ac:dyDescent="0.25">
      <c r="A827" s="53"/>
      <c r="B827" s="107"/>
      <c r="C827" s="107"/>
      <c r="D827" s="54"/>
    </row>
    <row r="828" spans="1:4" hidden="1" x14ac:dyDescent="0.25">
      <c r="A828" s="53"/>
      <c r="B828" s="107"/>
      <c r="C828" s="107"/>
      <c r="D828" s="54"/>
    </row>
    <row r="829" spans="1:4" hidden="1" x14ac:dyDescent="0.25">
      <c r="A829" s="53"/>
      <c r="B829" s="107"/>
      <c r="C829" s="107"/>
      <c r="D829" s="54"/>
    </row>
    <row r="830" spans="1:4" hidden="1" x14ac:dyDescent="0.25">
      <c r="A830" s="53"/>
      <c r="B830" s="107"/>
      <c r="C830" s="107"/>
      <c r="D830" s="54"/>
    </row>
    <row r="831" spans="1:4" hidden="1" x14ac:dyDescent="0.25">
      <c r="A831" s="53"/>
      <c r="B831" s="107"/>
      <c r="C831" s="107"/>
      <c r="D831" s="54"/>
    </row>
    <row r="832" spans="1:4" hidden="1" x14ac:dyDescent="0.25">
      <c r="A832" s="53"/>
      <c r="B832" s="107"/>
      <c r="C832" s="107"/>
      <c r="D832" s="54"/>
    </row>
    <row r="833" spans="1:4" hidden="1" x14ac:dyDescent="0.25">
      <c r="A833" s="53"/>
      <c r="B833" s="107"/>
      <c r="C833" s="107"/>
      <c r="D833" s="54"/>
    </row>
    <row r="834" spans="1:4" hidden="1" x14ac:dyDescent="0.25">
      <c r="A834" s="53"/>
      <c r="B834" s="107"/>
      <c r="C834" s="107"/>
      <c r="D834" s="54"/>
    </row>
    <row r="835" spans="1:4" hidden="1" x14ac:dyDescent="0.25">
      <c r="A835" s="53"/>
      <c r="B835" s="107"/>
      <c r="C835" s="107"/>
      <c r="D835" s="54"/>
    </row>
    <row r="836" spans="1:4" hidden="1" x14ac:dyDescent="0.25">
      <c r="A836" s="53"/>
      <c r="B836" s="107"/>
      <c r="C836" s="107"/>
      <c r="D836" s="54"/>
    </row>
    <row r="837" spans="1:4" hidden="1" x14ac:dyDescent="0.25">
      <c r="A837" s="53"/>
      <c r="B837" s="107"/>
      <c r="C837" s="107"/>
      <c r="D837" s="54"/>
    </row>
    <row r="838" spans="1:4" hidden="1" x14ac:dyDescent="0.25">
      <c r="A838" s="53"/>
      <c r="B838" s="107"/>
      <c r="C838" s="107"/>
      <c r="D838" s="54"/>
    </row>
    <row r="839" spans="1:4" hidden="1" x14ac:dyDescent="0.25">
      <c r="A839" s="53"/>
      <c r="B839" s="107"/>
      <c r="C839" s="107"/>
      <c r="D839" s="54"/>
    </row>
    <row r="840" spans="1:4" hidden="1" x14ac:dyDescent="0.25">
      <c r="A840" s="53"/>
      <c r="B840" s="107"/>
      <c r="C840" s="107"/>
      <c r="D840" s="54"/>
    </row>
    <row r="841" spans="1:4" hidden="1" x14ac:dyDescent="0.25">
      <c r="A841" s="53"/>
      <c r="B841" s="107"/>
      <c r="C841" s="107"/>
      <c r="D841" s="54"/>
    </row>
    <row r="842" spans="1:4" hidden="1" x14ac:dyDescent="0.25">
      <c r="A842" s="53"/>
      <c r="B842" s="107"/>
      <c r="C842" s="107"/>
      <c r="D842" s="54"/>
    </row>
    <row r="843" spans="1:4" hidden="1" x14ac:dyDescent="0.25">
      <c r="A843" s="53"/>
      <c r="B843" s="107"/>
      <c r="C843" s="107"/>
      <c r="D843" s="54"/>
    </row>
    <row r="844" spans="1:4" hidden="1" x14ac:dyDescent="0.25">
      <c r="A844" s="53"/>
      <c r="B844" s="107"/>
      <c r="C844" s="107"/>
      <c r="D844" s="54"/>
    </row>
    <row r="845" spans="1:4" hidden="1" x14ac:dyDescent="0.25">
      <c r="A845" s="53"/>
      <c r="B845" s="107"/>
      <c r="C845" s="107"/>
      <c r="D845" s="54"/>
    </row>
    <row r="846" spans="1:4" hidden="1" x14ac:dyDescent="0.25">
      <c r="A846" s="53"/>
      <c r="B846" s="107"/>
      <c r="C846" s="107"/>
      <c r="D846" s="54"/>
    </row>
    <row r="847" spans="1:4" hidden="1" x14ac:dyDescent="0.25">
      <c r="A847" s="53"/>
      <c r="B847" s="107"/>
      <c r="C847" s="107"/>
      <c r="D847" s="54"/>
    </row>
    <row r="848" spans="1:4" hidden="1" x14ac:dyDescent="0.25">
      <c r="A848" s="53"/>
      <c r="B848" s="107"/>
      <c r="C848" s="107"/>
      <c r="D848" s="54"/>
    </row>
    <row r="849" spans="1:4" hidden="1" x14ac:dyDescent="0.25">
      <c r="A849" s="53"/>
      <c r="B849" s="107"/>
      <c r="C849" s="107"/>
      <c r="D849" s="54"/>
    </row>
    <row r="850" spans="1:4" hidden="1" x14ac:dyDescent="0.25">
      <c r="A850" s="53"/>
      <c r="B850" s="107"/>
      <c r="C850" s="107"/>
      <c r="D850" s="54"/>
    </row>
    <row r="851" spans="1:4" hidden="1" x14ac:dyDescent="0.25">
      <c r="A851" s="53"/>
      <c r="B851" s="107"/>
      <c r="C851" s="107"/>
      <c r="D851" s="54"/>
    </row>
    <row r="852" spans="1:4" hidden="1" x14ac:dyDescent="0.25">
      <c r="A852" s="53"/>
      <c r="B852" s="107"/>
      <c r="C852" s="107"/>
      <c r="D852" s="54"/>
    </row>
    <row r="853" spans="1:4" hidden="1" x14ac:dyDescent="0.25">
      <c r="A853" s="53"/>
      <c r="B853" s="107"/>
      <c r="C853" s="107"/>
      <c r="D853" s="54"/>
    </row>
    <row r="854" spans="1:4" hidden="1" x14ac:dyDescent="0.25">
      <c r="A854" s="53"/>
      <c r="B854" s="107"/>
      <c r="C854" s="107"/>
      <c r="D854" s="54"/>
    </row>
    <row r="855" spans="1:4" hidden="1" x14ac:dyDescent="0.25">
      <c r="A855" s="53"/>
      <c r="B855" s="107"/>
      <c r="C855" s="107"/>
      <c r="D855" s="54"/>
    </row>
    <row r="856" spans="1:4" hidden="1" x14ac:dyDescent="0.25">
      <c r="A856" s="53"/>
      <c r="B856" s="107"/>
      <c r="C856" s="107"/>
      <c r="D856" s="54"/>
    </row>
    <row r="857" spans="1:4" hidden="1" x14ac:dyDescent="0.25">
      <c r="A857" s="53"/>
      <c r="B857" s="107"/>
      <c r="C857" s="107"/>
      <c r="D857" s="54"/>
    </row>
    <row r="858" spans="1:4" hidden="1" x14ac:dyDescent="0.25">
      <c r="A858" s="53"/>
      <c r="B858" s="107"/>
      <c r="C858" s="107"/>
      <c r="D858" s="54"/>
    </row>
    <row r="859" spans="1:4" hidden="1" x14ac:dyDescent="0.25">
      <c r="A859" s="53"/>
      <c r="B859" s="107"/>
      <c r="C859" s="107"/>
      <c r="D859" s="54"/>
    </row>
    <row r="860" spans="1:4" hidden="1" x14ac:dyDescent="0.25">
      <c r="A860" s="53"/>
      <c r="B860" s="107"/>
      <c r="C860" s="107"/>
      <c r="D860" s="54"/>
    </row>
    <row r="861" spans="1:4" hidden="1" x14ac:dyDescent="0.25">
      <c r="A861" s="53"/>
      <c r="B861" s="107"/>
      <c r="C861" s="107"/>
      <c r="D861" s="54"/>
    </row>
    <row r="862" spans="1:4" hidden="1" x14ac:dyDescent="0.25">
      <c r="A862" s="53"/>
      <c r="B862" s="107"/>
      <c r="C862" s="107"/>
      <c r="D862" s="54"/>
    </row>
    <row r="863" spans="1:4" hidden="1" x14ac:dyDescent="0.25">
      <c r="A863" s="53"/>
      <c r="B863" s="107"/>
      <c r="C863" s="107"/>
      <c r="D863" s="54"/>
    </row>
    <row r="864" spans="1:4" hidden="1" x14ac:dyDescent="0.25">
      <c r="A864" s="53"/>
      <c r="B864" s="107"/>
      <c r="C864" s="107"/>
      <c r="D864" s="54"/>
    </row>
    <row r="865" spans="1:4" hidden="1" x14ac:dyDescent="0.25">
      <c r="A865" s="53"/>
      <c r="B865" s="107"/>
      <c r="C865" s="107"/>
      <c r="D865" s="54"/>
    </row>
    <row r="866" spans="1:4" hidden="1" x14ac:dyDescent="0.25">
      <c r="A866" s="53"/>
      <c r="B866" s="107"/>
      <c r="C866" s="107"/>
      <c r="D866" s="54"/>
    </row>
    <row r="867" spans="1:4" hidden="1" x14ac:dyDescent="0.25">
      <c r="A867" s="53"/>
      <c r="B867" s="107"/>
      <c r="C867" s="107"/>
      <c r="D867" s="54"/>
    </row>
    <row r="868" spans="1:4" hidden="1" x14ac:dyDescent="0.25">
      <c r="A868" s="53"/>
      <c r="B868" s="107"/>
      <c r="C868" s="107"/>
      <c r="D868" s="54"/>
    </row>
    <row r="869" spans="1:4" hidden="1" x14ac:dyDescent="0.25">
      <c r="A869" s="53"/>
      <c r="B869" s="107"/>
      <c r="C869" s="107"/>
      <c r="D869" s="54"/>
    </row>
    <row r="870" spans="1:4" hidden="1" x14ac:dyDescent="0.25">
      <c r="A870" s="53"/>
      <c r="B870" s="107"/>
      <c r="C870" s="107"/>
      <c r="D870" s="54"/>
    </row>
    <row r="871" spans="1:4" hidden="1" x14ac:dyDescent="0.25">
      <c r="A871" s="53"/>
      <c r="B871" s="107"/>
      <c r="C871" s="107"/>
      <c r="D871" s="54"/>
    </row>
    <row r="872" spans="1:4" hidden="1" x14ac:dyDescent="0.25">
      <c r="A872" s="53"/>
      <c r="B872" s="107"/>
      <c r="C872" s="107"/>
      <c r="D872" s="54"/>
    </row>
    <row r="873" spans="1:4" hidden="1" x14ac:dyDescent="0.25">
      <c r="A873" s="53"/>
      <c r="B873" s="107"/>
      <c r="C873" s="107"/>
      <c r="D873" s="54"/>
    </row>
    <row r="874" spans="1:4" hidden="1" x14ac:dyDescent="0.25">
      <c r="A874" s="53"/>
      <c r="B874" s="107"/>
      <c r="C874" s="107"/>
      <c r="D874" s="54"/>
    </row>
    <row r="875" spans="1:4" hidden="1" x14ac:dyDescent="0.25">
      <c r="A875" s="53"/>
      <c r="B875" s="107"/>
      <c r="C875" s="107"/>
      <c r="D875" s="54"/>
    </row>
    <row r="876" spans="1:4" hidden="1" x14ac:dyDescent="0.25">
      <c r="A876" s="53"/>
      <c r="B876" s="107"/>
      <c r="C876" s="107"/>
      <c r="D876" s="54"/>
    </row>
    <row r="877" spans="1:4" hidden="1" x14ac:dyDescent="0.25">
      <c r="A877" s="53"/>
      <c r="B877" s="107"/>
      <c r="C877" s="107"/>
      <c r="D877" s="54"/>
    </row>
    <row r="878" spans="1:4" hidden="1" x14ac:dyDescent="0.25">
      <c r="A878" s="53"/>
      <c r="B878" s="107"/>
      <c r="C878" s="107"/>
      <c r="D878" s="54"/>
    </row>
    <row r="879" spans="1:4" hidden="1" x14ac:dyDescent="0.25">
      <c r="A879" s="53"/>
      <c r="B879" s="107"/>
      <c r="C879" s="107"/>
      <c r="D879" s="54"/>
    </row>
    <row r="880" spans="1:4" hidden="1" x14ac:dyDescent="0.25">
      <c r="A880" s="53"/>
      <c r="B880" s="107"/>
      <c r="C880" s="107"/>
      <c r="D880" s="54"/>
    </row>
    <row r="881" spans="1:4" hidden="1" x14ac:dyDescent="0.25">
      <c r="A881" s="53"/>
      <c r="B881" s="107"/>
      <c r="C881" s="107"/>
      <c r="D881" s="54"/>
    </row>
    <row r="882" spans="1:4" hidden="1" x14ac:dyDescent="0.25">
      <c r="A882" s="53"/>
      <c r="B882" s="107"/>
      <c r="C882" s="107"/>
      <c r="D882" s="54"/>
    </row>
    <row r="883" spans="1:4" hidden="1" x14ac:dyDescent="0.25">
      <c r="A883" s="53"/>
      <c r="B883" s="107"/>
      <c r="C883" s="107"/>
      <c r="D883" s="54"/>
    </row>
    <row r="884" spans="1:4" hidden="1" x14ac:dyDescent="0.25">
      <c r="A884" s="53"/>
      <c r="B884" s="107"/>
      <c r="C884" s="107"/>
      <c r="D884" s="54"/>
    </row>
    <row r="885" spans="1:4" hidden="1" x14ac:dyDescent="0.25">
      <c r="A885" s="53"/>
      <c r="B885" s="107"/>
      <c r="C885" s="107"/>
      <c r="D885" s="54"/>
    </row>
    <row r="886" spans="1:4" hidden="1" x14ac:dyDescent="0.25">
      <c r="A886" s="53"/>
      <c r="B886" s="107"/>
      <c r="C886" s="107"/>
      <c r="D886" s="54"/>
    </row>
    <row r="887" spans="1:4" hidden="1" x14ac:dyDescent="0.25">
      <c r="A887" s="53"/>
      <c r="B887" s="107"/>
      <c r="C887" s="107"/>
      <c r="D887" s="54"/>
    </row>
    <row r="888" spans="1:4" hidden="1" x14ac:dyDescent="0.25">
      <c r="A888" s="53"/>
      <c r="B888" s="107"/>
      <c r="C888" s="107"/>
      <c r="D888" s="54"/>
    </row>
    <row r="889" spans="1:4" hidden="1" x14ac:dyDescent="0.25">
      <c r="A889" s="53"/>
      <c r="B889" s="107"/>
      <c r="C889" s="107"/>
      <c r="D889" s="54"/>
    </row>
    <row r="890" spans="1:4" hidden="1" x14ac:dyDescent="0.25">
      <c r="A890" s="53"/>
      <c r="B890" s="107"/>
      <c r="C890" s="107"/>
      <c r="D890" s="54"/>
    </row>
    <row r="891" spans="1:4" hidden="1" x14ac:dyDescent="0.25">
      <c r="A891" s="53"/>
      <c r="B891" s="107"/>
      <c r="C891" s="107"/>
      <c r="D891" s="54"/>
    </row>
    <row r="892" spans="1:4" hidden="1" x14ac:dyDescent="0.25">
      <c r="A892" s="53"/>
      <c r="B892" s="107"/>
      <c r="C892" s="107"/>
      <c r="D892" s="54"/>
    </row>
    <row r="893" spans="1:4" hidden="1" x14ac:dyDescent="0.25">
      <c r="A893" s="53"/>
      <c r="B893" s="107"/>
      <c r="C893" s="107"/>
      <c r="D893" s="54"/>
    </row>
    <row r="894" spans="1:4" hidden="1" x14ac:dyDescent="0.25">
      <c r="A894" s="53"/>
      <c r="B894" s="107"/>
      <c r="C894" s="107"/>
      <c r="D894" s="54"/>
    </row>
    <row r="895" spans="1:4" hidden="1" x14ac:dyDescent="0.25">
      <c r="A895" s="53"/>
      <c r="B895" s="107"/>
      <c r="C895" s="107"/>
      <c r="D895" s="54"/>
    </row>
    <row r="896" spans="1:4" hidden="1" x14ac:dyDescent="0.25">
      <c r="A896" s="53"/>
      <c r="B896" s="107"/>
      <c r="C896" s="107"/>
      <c r="D896" s="54"/>
    </row>
    <row r="897" spans="1:4" hidden="1" x14ac:dyDescent="0.25">
      <c r="A897" s="53"/>
      <c r="B897" s="107"/>
      <c r="C897" s="107"/>
      <c r="D897" s="54"/>
    </row>
    <row r="898" spans="1:4" hidden="1" x14ac:dyDescent="0.25">
      <c r="A898" s="53"/>
      <c r="B898" s="107"/>
      <c r="C898" s="107"/>
      <c r="D898" s="54"/>
    </row>
    <row r="899" spans="1:4" hidden="1" x14ac:dyDescent="0.25">
      <c r="A899" s="53"/>
      <c r="B899" s="107"/>
      <c r="C899" s="107"/>
      <c r="D899" s="54"/>
    </row>
    <row r="900" spans="1:4" hidden="1" x14ac:dyDescent="0.25">
      <c r="A900" s="53"/>
      <c r="B900" s="107"/>
      <c r="C900" s="107"/>
      <c r="D900" s="54"/>
    </row>
    <row r="901" spans="1:4" hidden="1" x14ac:dyDescent="0.25">
      <c r="A901" s="53"/>
      <c r="B901" s="107"/>
      <c r="C901" s="107"/>
      <c r="D901" s="54"/>
    </row>
    <row r="902" spans="1:4" hidden="1" x14ac:dyDescent="0.25">
      <c r="A902" s="53"/>
      <c r="B902" s="107"/>
      <c r="C902" s="107"/>
      <c r="D902" s="54"/>
    </row>
    <row r="903" spans="1:4" hidden="1" x14ac:dyDescent="0.25">
      <c r="A903" s="53"/>
      <c r="B903" s="107"/>
      <c r="C903" s="107"/>
      <c r="D903" s="54"/>
    </row>
    <row r="904" spans="1:4" hidden="1" x14ac:dyDescent="0.25">
      <c r="A904" s="53"/>
      <c r="B904" s="107"/>
      <c r="C904" s="107"/>
      <c r="D904" s="54"/>
    </row>
    <row r="905" spans="1:4" hidden="1" x14ac:dyDescent="0.25">
      <c r="A905" s="53"/>
      <c r="B905" s="107"/>
      <c r="C905" s="107"/>
      <c r="D905" s="54"/>
    </row>
    <row r="906" spans="1:4" hidden="1" x14ac:dyDescent="0.25">
      <c r="A906" s="53"/>
      <c r="B906" s="107"/>
      <c r="C906" s="107"/>
      <c r="D906" s="54"/>
    </row>
    <row r="907" spans="1:4" hidden="1" x14ac:dyDescent="0.25">
      <c r="A907" s="53"/>
      <c r="B907" s="107"/>
      <c r="C907" s="107"/>
      <c r="D907" s="54"/>
    </row>
    <row r="908" spans="1:4" hidden="1" x14ac:dyDescent="0.25">
      <c r="A908" s="53"/>
      <c r="B908" s="107"/>
      <c r="C908" s="107"/>
      <c r="D908" s="54"/>
    </row>
    <row r="909" spans="1:4" hidden="1" x14ac:dyDescent="0.25">
      <c r="A909" s="53"/>
      <c r="B909" s="107"/>
      <c r="C909" s="107"/>
      <c r="D909" s="54"/>
    </row>
    <row r="910" spans="1:4" hidden="1" x14ac:dyDescent="0.25">
      <c r="A910" s="53"/>
      <c r="B910" s="107"/>
      <c r="C910" s="107"/>
      <c r="D910" s="54"/>
    </row>
    <row r="911" spans="1:4" hidden="1" x14ac:dyDescent="0.25">
      <c r="A911" s="53"/>
      <c r="B911" s="107"/>
      <c r="C911" s="107"/>
      <c r="D911" s="54"/>
    </row>
    <row r="912" spans="1:4" hidden="1" x14ac:dyDescent="0.25">
      <c r="A912" s="53"/>
      <c r="B912" s="107"/>
      <c r="C912" s="107"/>
      <c r="D912" s="54"/>
    </row>
    <row r="913" spans="1:4" hidden="1" x14ac:dyDescent="0.25">
      <c r="A913" s="53"/>
      <c r="B913" s="107"/>
      <c r="C913" s="107"/>
      <c r="D913" s="54"/>
    </row>
    <row r="914" spans="1:4" hidden="1" x14ac:dyDescent="0.25">
      <c r="A914" s="53"/>
      <c r="B914" s="107"/>
      <c r="C914" s="107"/>
      <c r="D914" s="54"/>
    </row>
    <row r="915" spans="1:4" hidden="1" x14ac:dyDescent="0.25">
      <c r="A915" s="53"/>
      <c r="B915" s="107"/>
      <c r="C915" s="107"/>
      <c r="D915" s="54"/>
    </row>
    <row r="916" spans="1:4" hidden="1" x14ac:dyDescent="0.25">
      <c r="A916" s="53"/>
      <c r="B916" s="107"/>
      <c r="C916" s="107"/>
      <c r="D916" s="54"/>
    </row>
    <row r="917" spans="1:4" hidden="1" x14ac:dyDescent="0.25">
      <c r="A917" s="53"/>
      <c r="B917" s="107"/>
      <c r="C917" s="107"/>
      <c r="D917" s="54"/>
    </row>
    <row r="918" spans="1:4" hidden="1" x14ac:dyDescent="0.25">
      <c r="A918" s="53"/>
      <c r="B918" s="107"/>
      <c r="C918" s="107"/>
      <c r="D918" s="54"/>
    </row>
    <row r="919" spans="1:4" hidden="1" x14ac:dyDescent="0.25">
      <c r="A919" s="53"/>
      <c r="B919" s="107"/>
      <c r="C919" s="107"/>
      <c r="D919" s="54"/>
    </row>
    <row r="920" spans="1:4" hidden="1" x14ac:dyDescent="0.25">
      <c r="A920" s="53"/>
      <c r="B920" s="107"/>
      <c r="C920" s="107"/>
      <c r="D920" s="54"/>
    </row>
    <row r="921" spans="1:4" hidden="1" x14ac:dyDescent="0.25">
      <c r="A921" s="53"/>
      <c r="B921" s="107"/>
      <c r="C921" s="107"/>
      <c r="D921" s="54"/>
    </row>
    <row r="922" spans="1:4" hidden="1" x14ac:dyDescent="0.25">
      <c r="A922" s="53"/>
      <c r="B922" s="107"/>
      <c r="C922" s="107"/>
      <c r="D922" s="54"/>
    </row>
    <row r="923" spans="1:4" hidden="1" x14ac:dyDescent="0.25">
      <c r="A923" s="53"/>
      <c r="B923" s="107"/>
      <c r="C923" s="107"/>
      <c r="D923" s="54"/>
    </row>
    <row r="924" spans="1:4" hidden="1" x14ac:dyDescent="0.25">
      <c r="A924" s="53"/>
      <c r="B924" s="107"/>
      <c r="C924" s="107"/>
      <c r="D924" s="54"/>
    </row>
    <row r="925" spans="1:4" hidden="1" x14ac:dyDescent="0.25">
      <c r="A925" s="53"/>
      <c r="B925" s="107"/>
      <c r="C925" s="107"/>
      <c r="D925" s="54"/>
    </row>
    <row r="926" spans="1:4" hidden="1" x14ac:dyDescent="0.25">
      <c r="A926" s="53"/>
      <c r="B926" s="107"/>
      <c r="C926" s="107"/>
      <c r="D926" s="54"/>
    </row>
    <row r="927" spans="1:4" hidden="1" x14ac:dyDescent="0.25">
      <c r="A927" s="53"/>
      <c r="B927" s="107"/>
      <c r="C927" s="107"/>
      <c r="D927" s="54"/>
    </row>
    <row r="928" spans="1:4" hidden="1" x14ac:dyDescent="0.25">
      <c r="A928" s="53"/>
      <c r="B928" s="107"/>
      <c r="C928" s="107"/>
      <c r="D928" s="54"/>
    </row>
    <row r="929" spans="1:4" hidden="1" x14ac:dyDescent="0.25">
      <c r="A929" s="53"/>
      <c r="B929" s="107"/>
      <c r="C929" s="107"/>
      <c r="D929" s="54"/>
    </row>
    <row r="930" spans="1:4" hidden="1" x14ac:dyDescent="0.25">
      <c r="A930" s="53"/>
      <c r="B930" s="107"/>
      <c r="C930" s="107"/>
      <c r="D930" s="54"/>
    </row>
    <row r="931" spans="1:4" hidden="1" x14ac:dyDescent="0.25">
      <c r="A931" s="53"/>
      <c r="B931" s="107"/>
      <c r="C931" s="107"/>
      <c r="D931" s="54"/>
    </row>
    <row r="932" spans="1:4" hidden="1" x14ac:dyDescent="0.25">
      <c r="A932" s="53"/>
      <c r="B932" s="107"/>
      <c r="C932" s="107"/>
      <c r="D932" s="54"/>
    </row>
    <row r="933" spans="1:4" hidden="1" x14ac:dyDescent="0.25">
      <c r="A933" s="53"/>
      <c r="B933" s="107"/>
      <c r="C933" s="107"/>
      <c r="D933" s="54"/>
    </row>
    <row r="934" spans="1:4" hidden="1" x14ac:dyDescent="0.25">
      <c r="A934" s="53"/>
      <c r="B934" s="107"/>
      <c r="C934" s="107"/>
      <c r="D934" s="54"/>
    </row>
    <row r="935" spans="1:4" hidden="1" x14ac:dyDescent="0.25">
      <c r="A935" s="53"/>
      <c r="B935" s="107"/>
      <c r="C935" s="107"/>
      <c r="D935" s="54"/>
    </row>
    <row r="936" spans="1:4" hidden="1" x14ac:dyDescent="0.25">
      <c r="A936" s="53"/>
      <c r="B936" s="107"/>
      <c r="C936" s="107"/>
      <c r="D936" s="54"/>
    </row>
    <row r="937" spans="1:4" hidden="1" x14ac:dyDescent="0.25">
      <c r="A937" s="53"/>
      <c r="B937" s="107"/>
      <c r="C937" s="107"/>
      <c r="D937" s="54"/>
    </row>
    <row r="938" spans="1:4" hidden="1" x14ac:dyDescent="0.25">
      <c r="A938" s="53"/>
      <c r="B938" s="107"/>
      <c r="C938" s="107"/>
      <c r="D938" s="54"/>
    </row>
    <row r="939" spans="1:4" hidden="1" x14ac:dyDescent="0.25">
      <c r="A939" s="53"/>
      <c r="B939" s="107"/>
      <c r="C939" s="107"/>
      <c r="D939" s="54"/>
    </row>
    <row r="940" spans="1:4" hidden="1" x14ac:dyDescent="0.25">
      <c r="A940" s="53"/>
      <c r="B940" s="107"/>
      <c r="C940" s="107"/>
      <c r="D940" s="54"/>
    </row>
    <row r="941" spans="1:4" hidden="1" x14ac:dyDescent="0.25">
      <c r="A941" s="53"/>
      <c r="B941" s="107"/>
      <c r="C941" s="107"/>
      <c r="D941" s="54"/>
    </row>
    <row r="942" spans="1:4" hidden="1" x14ac:dyDescent="0.25">
      <c r="A942" s="53"/>
      <c r="B942" s="107"/>
      <c r="C942" s="107"/>
      <c r="D942" s="54"/>
    </row>
    <row r="943" spans="1:4" hidden="1" x14ac:dyDescent="0.25">
      <c r="A943" s="53"/>
      <c r="B943" s="107"/>
      <c r="C943" s="107"/>
      <c r="D943" s="54"/>
    </row>
    <row r="944" spans="1:4" hidden="1" x14ac:dyDescent="0.25">
      <c r="A944" s="53"/>
      <c r="B944" s="107"/>
      <c r="C944" s="107"/>
      <c r="D944" s="54"/>
    </row>
    <row r="945" spans="1:4" hidden="1" x14ac:dyDescent="0.25">
      <c r="A945" s="53"/>
      <c r="B945" s="107"/>
      <c r="C945" s="107"/>
      <c r="D945" s="54"/>
    </row>
    <row r="946" spans="1:4" hidden="1" x14ac:dyDescent="0.25">
      <c r="A946" s="53"/>
      <c r="B946" s="107"/>
      <c r="C946" s="107"/>
      <c r="D946" s="54"/>
    </row>
    <row r="947" spans="1:4" hidden="1" x14ac:dyDescent="0.25">
      <c r="A947" s="53"/>
      <c r="B947" s="107"/>
      <c r="C947" s="107"/>
      <c r="D947" s="54"/>
    </row>
    <row r="948" spans="1:4" hidden="1" x14ac:dyDescent="0.25">
      <c r="A948" s="53"/>
      <c r="B948" s="107"/>
      <c r="C948" s="107"/>
      <c r="D948" s="54"/>
    </row>
    <row r="949" spans="1:4" hidden="1" x14ac:dyDescent="0.25">
      <c r="A949" s="53"/>
      <c r="B949" s="107"/>
      <c r="C949" s="107"/>
      <c r="D949" s="54"/>
    </row>
    <row r="950" spans="1:4" hidden="1" x14ac:dyDescent="0.25">
      <c r="A950" s="53"/>
      <c r="B950" s="107"/>
      <c r="C950" s="107"/>
      <c r="D950" s="54"/>
    </row>
    <row r="951" spans="1:4" hidden="1" x14ac:dyDescent="0.25">
      <c r="A951" s="53"/>
      <c r="B951" s="107"/>
      <c r="C951" s="107"/>
      <c r="D951" s="54"/>
    </row>
    <row r="952" spans="1:4" hidden="1" x14ac:dyDescent="0.25">
      <c r="A952" s="53"/>
      <c r="B952" s="107"/>
      <c r="C952" s="107"/>
      <c r="D952" s="54"/>
    </row>
    <row r="953" spans="1:4" hidden="1" x14ac:dyDescent="0.25">
      <c r="A953" s="53"/>
      <c r="B953" s="107"/>
      <c r="C953" s="107"/>
      <c r="D953" s="54"/>
    </row>
    <row r="954" spans="1:4" hidden="1" x14ac:dyDescent="0.25">
      <c r="A954" s="53"/>
      <c r="B954" s="107"/>
      <c r="C954" s="107"/>
      <c r="D954" s="54"/>
    </row>
    <row r="955" spans="1:4" hidden="1" x14ac:dyDescent="0.25">
      <c r="A955" s="53"/>
      <c r="B955" s="107"/>
      <c r="C955" s="107"/>
      <c r="D955" s="54"/>
    </row>
    <row r="956" spans="1:4" hidden="1" x14ac:dyDescent="0.25">
      <c r="A956" s="53"/>
      <c r="B956" s="107"/>
      <c r="C956" s="107"/>
      <c r="D956" s="54"/>
    </row>
    <row r="957" spans="1:4" hidden="1" x14ac:dyDescent="0.25">
      <c r="A957" s="53"/>
      <c r="B957" s="107"/>
      <c r="C957" s="107"/>
      <c r="D957" s="54"/>
    </row>
    <row r="958" spans="1:4" hidden="1" x14ac:dyDescent="0.25">
      <c r="A958" s="53"/>
      <c r="B958" s="107"/>
      <c r="C958" s="107"/>
      <c r="D958" s="54"/>
    </row>
    <row r="959" spans="1:4" hidden="1" x14ac:dyDescent="0.25">
      <c r="A959" s="53"/>
      <c r="B959" s="107"/>
      <c r="C959" s="107"/>
      <c r="D959" s="54"/>
    </row>
    <row r="960" spans="1:4" hidden="1" x14ac:dyDescent="0.25">
      <c r="A960" s="53"/>
      <c r="B960" s="107"/>
      <c r="C960" s="107"/>
      <c r="D960" s="54"/>
    </row>
    <row r="961" spans="1:4" hidden="1" x14ac:dyDescent="0.25">
      <c r="A961" s="53"/>
      <c r="B961" s="107"/>
      <c r="C961" s="107"/>
      <c r="D961" s="54"/>
    </row>
    <row r="962" spans="1:4" hidden="1" x14ac:dyDescent="0.25">
      <c r="A962" s="53"/>
      <c r="B962" s="107"/>
      <c r="C962" s="107"/>
      <c r="D962" s="54"/>
    </row>
    <row r="963" spans="1:4" hidden="1" x14ac:dyDescent="0.25">
      <c r="A963" s="53"/>
      <c r="B963" s="107"/>
      <c r="C963" s="107"/>
      <c r="D963" s="54"/>
    </row>
    <row r="964" spans="1:4" hidden="1" x14ac:dyDescent="0.25">
      <c r="A964" s="53"/>
      <c r="B964" s="107"/>
      <c r="C964" s="107"/>
      <c r="D964" s="54"/>
    </row>
    <row r="965" spans="1:4" hidden="1" x14ac:dyDescent="0.25">
      <c r="A965" s="53"/>
      <c r="B965" s="107"/>
      <c r="C965" s="107"/>
      <c r="D965" s="54"/>
    </row>
    <row r="966" spans="1:4" hidden="1" x14ac:dyDescent="0.25">
      <c r="A966" s="53"/>
      <c r="B966" s="107"/>
      <c r="C966" s="107"/>
      <c r="D966" s="54"/>
    </row>
    <row r="967" spans="1:4" hidden="1" x14ac:dyDescent="0.25">
      <c r="A967" s="53"/>
      <c r="B967" s="107"/>
      <c r="C967" s="107"/>
      <c r="D967" s="54"/>
    </row>
    <row r="968" spans="1:4" hidden="1" x14ac:dyDescent="0.25">
      <c r="A968" s="53"/>
      <c r="B968" s="107"/>
      <c r="C968" s="107"/>
      <c r="D968" s="54"/>
    </row>
    <row r="969" spans="1:4" hidden="1" x14ac:dyDescent="0.25">
      <c r="A969" s="53"/>
      <c r="B969" s="107"/>
      <c r="C969" s="107"/>
      <c r="D969" s="54"/>
    </row>
    <row r="970" spans="1:4" hidden="1" x14ac:dyDescent="0.25">
      <c r="A970" s="53"/>
      <c r="B970" s="107"/>
      <c r="C970" s="107"/>
      <c r="D970" s="54"/>
    </row>
    <row r="971" spans="1:4" hidden="1" x14ac:dyDescent="0.25">
      <c r="A971" s="53"/>
      <c r="B971" s="107"/>
      <c r="C971" s="107"/>
      <c r="D971" s="54"/>
    </row>
    <row r="972" spans="1:4" hidden="1" x14ac:dyDescent="0.25">
      <c r="A972" s="53"/>
      <c r="B972" s="107"/>
      <c r="C972" s="107"/>
      <c r="D972" s="54"/>
    </row>
    <row r="973" spans="1:4" hidden="1" x14ac:dyDescent="0.25">
      <c r="A973" s="53"/>
      <c r="B973" s="107"/>
      <c r="C973" s="107"/>
      <c r="D973" s="54"/>
    </row>
    <row r="974" spans="1:4" hidden="1" x14ac:dyDescent="0.25">
      <c r="A974" s="53"/>
      <c r="B974" s="107"/>
      <c r="C974" s="107"/>
      <c r="D974" s="54"/>
    </row>
    <row r="975" spans="1:4" hidden="1" x14ac:dyDescent="0.25">
      <c r="A975" s="53"/>
      <c r="B975" s="107"/>
      <c r="C975" s="107"/>
      <c r="D975" s="54"/>
    </row>
    <row r="976" spans="1:4" hidden="1" x14ac:dyDescent="0.25">
      <c r="A976" s="53"/>
      <c r="B976" s="107"/>
      <c r="C976" s="107"/>
      <c r="D976" s="54"/>
    </row>
    <row r="977" spans="1:4" hidden="1" x14ac:dyDescent="0.25">
      <c r="A977" s="53"/>
      <c r="B977" s="107"/>
      <c r="C977" s="107"/>
      <c r="D977" s="54"/>
    </row>
    <row r="978" spans="1:4" hidden="1" x14ac:dyDescent="0.25">
      <c r="A978" s="53"/>
      <c r="B978" s="107"/>
      <c r="C978" s="107"/>
      <c r="D978" s="54"/>
    </row>
    <row r="979" spans="1:4" hidden="1" x14ac:dyDescent="0.25">
      <c r="A979" s="53"/>
      <c r="B979" s="107"/>
      <c r="C979" s="107"/>
      <c r="D979" s="54"/>
    </row>
    <row r="980" spans="1:4" hidden="1" x14ac:dyDescent="0.25">
      <c r="A980" s="53"/>
      <c r="B980" s="107"/>
      <c r="C980" s="107"/>
      <c r="D980" s="54"/>
    </row>
    <row r="981" spans="1:4" hidden="1" x14ac:dyDescent="0.25">
      <c r="A981" s="53"/>
      <c r="B981" s="107"/>
      <c r="C981" s="107"/>
      <c r="D981" s="54"/>
    </row>
    <row r="982" spans="1:4" hidden="1" x14ac:dyDescent="0.25">
      <c r="A982" s="53"/>
      <c r="B982" s="107"/>
      <c r="C982" s="107"/>
      <c r="D982" s="54"/>
    </row>
    <row r="983" spans="1:4" hidden="1" x14ac:dyDescent="0.25">
      <c r="A983" s="53"/>
      <c r="B983" s="107"/>
      <c r="C983" s="107"/>
      <c r="D983" s="54"/>
    </row>
    <row r="984" spans="1:4" hidden="1" x14ac:dyDescent="0.25">
      <c r="A984" s="53"/>
      <c r="B984" s="107"/>
      <c r="C984" s="107"/>
      <c r="D984" s="54"/>
    </row>
    <row r="985" spans="1:4" hidden="1" x14ac:dyDescent="0.25">
      <c r="A985" s="53"/>
      <c r="B985" s="107"/>
      <c r="C985" s="107"/>
      <c r="D985" s="54"/>
    </row>
    <row r="986" spans="1:4" hidden="1" x14ac:dyDescent="0.25">
      <c r="A986" s="53"/>
      <c r="B986" s="107"/>
      <c r="C986" s="107"/>
      <c r="D986" s="54"/>
    </row>
    <row r="987" spans="1:4" hidden="1" x14ac:dyDescent="0.25">
      <c r="A987" s="53"/>
      <c r="B987" s="107"/>
      <c r="C987" s="107"/>
      <c r="D987" s="54"/>
    </row>
    <row r="988" spans="1:4" hidden="1" x14ac:dyDescent="0.25">
      <c r="A988" s="53"/>
      <c r="B988" s="107"/>
      <c r="C988" s="107"/>
      <c r="D988" s="54"/>
    </row>
    <row r="989" spans="1:4" hidden="1" x14ac:dyDescent="0.25">
      <c r="A989" s="53"/>
      <c r="B989" s="107"/>
      <c r="C989" s="107"/>
      <c r="D989" s="54"/>
    </row>
    <row r="990" spans="1:4" hidden="1" x14ac:dyDescent="0.25">
      <c r="A990" s="53"/>
      <c r="B990" s="107"/>
      <c r="C990" s="107"/>
      <c r="D990" s="54"/>
    </row>
    <row r="991" spans="1:4" hidden="1" x14ac:dyDescent="0.25">
      <c r="A991" s="53"/>
      <c r="B991" s="107"/>
      <c r="C991" s="107"/>
      <c r="D991" s="54"/>
    </row>
    <row r="992" spans="1:4" hidden="1" x14ac:dyDescent="0.25">
      <c r="A992" s="53"/>
      <c r="B992" s="107"/>
      <c r="C992" s="107"/>
      <c r="D992" s="54"/>
    </row>
    <row r="993" spans="1:4" hidden="1" x14ac:dyDescent="0.25">
      <c r="A993" s="53"/>
      <c r="B993" s="107"/>
      <c r="C993" s="107"/>
      <c r="D993" s="54"/>
    </row>
    <row r="994" spans="1:4" hidden="1" x14ac:dyDescent="0.25">
      <c r="A994" s="53"/>
      <c r="B994" s="107"/>
      <c r="C994" s="107"/>
      <c r="D994" s="54"/>
    </row>
    <row r="995" spans="1:4" hidden="1" x14ac:dyDescent="0.25">
      <c r="A995" s="53"/>
      <c r="B995" s="107"/>
      <c r="C995" s="107"/>
      <c r="D995" s="54"/>
    </row>
    <row r="996" spans="1:4" hidden="1" x14ac:dyDescent="0.25">
      <c r="A996" s="53"/>
      <c r="B996" s="107"/>
      <c r="C996" s="107"/>
      <c r="D996" s="54"/>
    </row>
    <row r="997" spans="1:4" hidden="1" x14ac:dyDescent="0.25">
      <c r="A997" s="53"/>
      <c r="B997" s="107"/>
      <c r="C997" s="107"/>
      <c r="D997" s="54"/>
    </row>
    <row r="998" spans="1:4" hidden="1" x14ac:dyDescent="0.25">
      <c r="A998" s="53"/>
      <c r="B998" s="107"/>
      <c r="C998" s="107"/>
      <c r="D998" s="54"/>
    </row>
    <row r="999" spans="1:4" hidden="1" x14ac:dyDescent="0.25">
      <c r="A999" s="53"/>
      <c r="B999" s="107"/>
      <c r="C999" s="107"/>
      <c r="D999" s="54"/>
    </row>
    <row r="1000" spans="1:4" hidden="1" x14ac:dyDescent="0.25">
      <c r="A1000" s="53"/>
      <c r="B1000" s="107"/>
      <c r="C1000" s="107"/>
      <c r="D1000" s="54"/>
    </row>
    <row r="1001" spans="1:4" hidden="1" x14ac:dyDescent="0.25">
      <c r="A1001" s="53"/>
      <c r="B1001" s="107"/>
      <c r="C1001" s="107"/>
      <c r="D1001" s="54"/>
    </row>
    <row r="1002" spans="1:4" hidden="1" x14ac:dyDescent="0.25">
      <c r="A1002" s="53"/>
      <c r="B1002" s="107"/>
      <c r="C1002" s="107"/>
      <c r="D1002" s="54"/>
    </row>
    <row r="1003" spans="1:4" hidden="1" x14ac:dyDescent="0.25">
      <c r="A1003" s="53"/>
      <c r="B1003" s="107"/>
      <c r="C1003" s="107"/>
      <c r="D1003" s="54"/>
    </row>
    <row r="1004" spans="1:4" hidden="1" x14ac:dyDescent="0.25">
      <c r="A1004" s="53"/>
      <c r="B1004" s="107"/>
      <c r="C1004" s="107"/>
      <c r="D1004" s="54"/>
    </row>
    <row r="1005" spans="1:4" hidden="1" x14ac:dyDescent="0.25">
      <c r="A1005" s="53"/>
      <c r="B1005" s="107"/>
      <c r="C1005" s="107"/>
      <c r="D1005" s="54"/>
    </row>
    <row r="1006" spans="1:4" hidden="1" x14ac:dyDescent="0.25">
      <c r="A1006" s="53"/>
      <c r="B1006" s="107"/>
      <c r="C1006" s="107"/>
      <c r="D1006" s="54"/>
    </row>
    <row r="1007" spans="1:4" hidden="1" x14ac:dyDescent="0.25">
      <c r="A1007" s="53"/>
      <c r="B1007" s="107"/>
      <c r="C1007" s="107"/>
      <c r="D1007" s="54"/>
    </row>
    <row r="1008" spans="1:4" hidden="1" x14ac:dyDescent="0.25">
      <c r="A1008" s="53"/>
      <c r="B1008" s="107"/>
      <c r="C1008" s="107"/>
      <c r="D1008" s="54"/>
    </row>
    <row r="1009" spans="1:4" hidden="1" x14ac:dyDescent="0.25">
      <c r="A1009" s="53"/>
      <c r="B1009" s="107"/>
      <c r="C1009" s="107"/>
      <c r="D1009" s="54"/>
    </row>
    <row r="1010" spans="1:4" hidden="1" x14ac:dyDescent="0.25">
      <c r="A1010" s="53"/>
      <c r="B1010" s="107"/>
      <c r="C1010" s="107"/>
      <c r="D1010" s="54"/>
    </row>
    <row r="1011" spans="1:4" hidden="1" x14ac:dyDescent="0.25">
      <c r="A1011" s="53"/>
      <c r="B1011" s="107"/>
      <c r="C1011" s="107"/>
      <c r="D1011" s="54"/>
    </row>
    <row r="1012" spans="1:4" hidden="1" x14ac:dyDescent="0.25">
      <c r="A1012" s="53"/>
      <c r="B1012" s="107"/>
      <c r="C1012" s="107"/>
      <c r="D1012" s="54"/>
    </row>
    <row r="1013" spans="1:4" hidden="1" x14ac:dyDescent="0.25">
      <c r="A1013" s="53"/>
      <c r="B1013" s="107"/>
      <c r="C1013" s="107"/>
      <c r="D1013" s="54"/>
    </row>
    <row r="1014" spans="1:4" hidden="1" x14ac:dyDescent="0.25">
      <c r="A1014" s="53"/>
      <c r="B1014" s="107"/>
      <c r="C1014" s="107"/>
      <c r="D1014" s="54"/>
    </row>
    <row r="1015" spans="1:4" hidden="1" x14ac:dyDescent="0.25">
      <c r="A1015" s="53"/>
      <c r="B1015" s="107"/>
      <c r="C1015" s="107"/>
      <c r="D1015" s="54"/>
    </row>
    <row r="1016" spans="1:4" hidden="1" x14ac:dyDescent="0.25">
      <c r="A1016" s="53"/>
      <c r="B1016" s="107"/>
      <c r="C1016" s="107"/>
      <c r="D1016" s="54"/>
    </row>
    <row r="1017" spans="1:4" hidden="1" x14ac:dyDescent="0.25">
      <c r="A1017" s="53"/>
      <c r="B1017" s="107"/>
      <c r="C1017" s="107"/>
      <c r="D1017" s="54"/>
    </row>
    <row r="1018" spans="1:4" hidden="1" x14ac:dyDescent="0.25">
      <c r="A1018" s="53"/>
      <c r="B1018" s="107"/>
      <c r="C1018" s="107"/>
      <c r="D1018" s="54"/>
    </row>
    <row r="1019" spans="1:4" hidden="1" x14ac:dyDescent="0.25">
      <c r="A1019" s="53"/>
      <c r="B1019" s="107"/>
      <c r="C1019" s="107"/>
      <c r="D1019" s="54"/>
    </row>
    <row r="1020" spans="1:4" hidden="1" x14ac:dyDescent="0.25">
      <c r="A1020" s="53"/>
      <c r="B1020" s="107"/>
      <c r="C1020" s="107"/>
      <c r="D1020" s="54"/>
    </row>
    <row r="1021" spans="1:4" hidden="1" x14ac:dyDescent="0.25">
      <c r="A1021" s="53"/>
      <c r="B1021" s="107"/>
      <c r="C1021" s="107"/>
      <c r="D1021" s="54"/>
    </row>
    <row r="1022" spans="1:4" hidden="1" x14ac:dyDescent="0.25">
      <c r="A1022" s="53"/>
      <c r="B1022" s="107"/>
      <c r="C1022" s="107"/>
      <c r="D1022" s="54"/>
    </row>
    <row r="1023" spans="1:4" hidden="1" x14ac:dyDescent="0.25">
      <c r="A1023" s="53"/>
      <c r="B1023" s="107"/>
      <c r="C1023" s="107"/>
      <c r="D1023" s="54"/>
    </row>
    <row r="1024" spans="1:4" hidden="1" x14ac:dyDescent="0.25">
      <c r="A1024" s="53"/>
      <c r="B1024" s="107"/>
      <c r="C1024" s="107"/>
      <c r="D1024" s="54"/>
    </row>
    <row r="1025" spans="1:4" hidden="1" x14ac:dyDescent="0.25">
      <c r="A1025" s="53"/>
      <c r="B1025" s="107"/>
      <c r="C1025" s="107"/>
      <c r="D1025" s="54"/>
    </row>
    <row r="1026" spans="1:4" hidden="1" x14ac:dyDescent="0.25">
      <c r="A1026" s="53"/>
      <c r="B1026" s="107"/>
      <c r="C1026" s="107"/>
      <c r="D1026" s="54"/>
    </row>
    <row r="1027" spans="1:4" hidden="1" x14ac:dyDescent="0.25">
      <c r="A1027" s="53"/>
      <c r="B1027" s="107"/>
      <c r="C1027" s="107"/>
      <c r="D1027" s="54"/>
    </row>
    <row r="1028" spans="1:4" hidden="1" x14ac:dyDescent="0.25">
      <c r="A1028" s="53"/>
      <c r="B1028" s="107"/>
      <c r="C1028" s="107"/>
      <c r="D1028" s="54"/>
    </row>
    <row r="1029" spans="1:4" hidden="1" x14ac:dyDescent="0.25">
      <c r="A1029" s="53"/>
      <c r="B1029" s="107"/>
      <c r="C1029" s="107"/>
      <c r="D1029" s="54"/>
    </row>
    <row r="1030" spans="1:4" hidden="1" x14ac:dyDescent="0.25">
      <c r="A1030" s="53"/>
      <c r="B1030" s="107"/>
      <c r="C1030" s="107"/>
      <c r="D1030" s="54"/>
    </row>
    <row r="1031" spans="1:4" hidden="1" x14ac:dyDescent="0.25">
      <c r="A1031" s="53"/>
      <c r="B1031" s="107"/>
      <c r="C1031" s="107"/>
      <c r="D1031" s="54"/>
    </row>
    <row r="1032" spans="1:4" hidden="1" x14ac:dyDescent="0.25">
      <c r="A1032" s="53"/>
      <c r="B1032" s="107"/>
      <c r="C1032" s="107"/>
      <c r="D1032" s="54"/>
    </row>
    <row r="1033" spans="1:4" hidden="1" x14ac:dyDescent="0.25">
      <c r="A1033" s="53"/>
      <c r="B1033" s="107"/>
      <c r="C1033" s="107"/>
      <c r="D1033" s="54"/>
    </row>
    <row r="1034" spans="1:4" hidden="1" x14ac:dyDescent="0.25">
      <c r="A1034" s="53"/>
      <c r="B1034" s="107"/>
      <c r="C1034" s="107"/>
      <c r="D1034" s="54"/>
    </row>
    <row r="1035" spans="1:4" hidden="1" x14ac:dyDescent="0.25">
      <c r="A1035" s="53"/>
      <c r="B1035" s="107"/>
      <c r="C1035" s="107"/>
      <c r="D1035" s="54"/>
    </row>
    <row r="1036" spans="1:4" hidden="1" x14ac:dyDescent="0.25">
      <c r="A1036" s="53"/>
      <c r="B1036" s="107"/>
      <c r="C1036" s="107"/>
      <c r="D1036" s="54"/>
    </row>
    <row r="1037" spans="1:4" hidden="1" x14ac:dyDescent="0.25">
      <c r="A1037" s="53"/>
      <c r="B1037" s="107"/>
      <c r="C1037" s="107"/>
      <c r="D1037" s="54"/>
    </row>
    <row r="1038" spans="1:4" hidden="1" x14ac:dyDescent="0.25">
      <c r="A1038" s="53"/>
      <c r="B1038" s="107"/>
      <c r="C1038" s="107"/>
      <c r="D1038" s="54"/>
    </row>
    <row r="1039" spans="1:4" hidden="1" x14ac:dyDescent="0.25">
      <c r="A1039" s="53"/>
      <c r="B1039" s="107"/>
      <c r="C1039" s="107"/>
      <c r="D1039" s="54"/>
    </row>
    <row r="1040" spans="1:4" hidden="1" x14ac:dyDescent="0.25">
      <c r="A1040" s="53"/>
      <c r="B1040" s="107"/>
      <c r="C1040" s="107"/>
      <c r="D1040" s="54"/>
    </row>
    <row r="1041" spans="1:4" hidden="1" x14ac:dyDescent="0.25">
      <c r="A1041" s="53"/>
      <c r="B1041" s="107"/>
      <c r="C1041" s="107"/>
      <c r="D1041" s="54"/>
    </row>
    <row r="1042" spans="1:4" hidden="1" x14ac:dyDescent="0.25">
      <c r="A1042" s="53"/>
      <c r="B1042" s="107"/>
      <c r="C1042" s="107"/>
      <c r="D1042" s="54"/>
    </row>
    <row r="1043" spans="1:4" hidden="1" x14ac:dyDescent="0.25">
      <c r="A1043" s="53"/>
      <c r="B1043" s="107"/>
      <c r="C1043" s="107"/>
      <c r="D1043" s="54"/>
    </row>
    <row r="1044" spans="1:4" hidden="1" x14ac:dyDescent="0.25">
      <c r="A1044" s="53"/>
      <c r="B1044" s="107"/>
      <c r="C1044" s="107"/>
      <c r="D1044" s="54"/>
    </row>
    <row r="1045" spans="1:4" hidden="1" x14ac:dyDescent="0.25">
      <c r="A1045" s="53"/>
      <c r="B1045" s="107"/>
      <c r="C1045" s="107"/>
      <c r="D1045" s="54"/>
    </row>
    <row r="1046" spans="1:4" hidden="1" x14ac:dyDescent="0.25">
      <c r="A1046" s="53"/>
      <c r="B1046" s="107"/>
      <c r="C1046" s="107"/>
      <c r="D1046" s="54"/>
    </row>
    <row r="1047" spans="1:4" hidden="1" x14ac:dyDescent="0.25">
      <c r="A1047" s="53"/>
      <c r="B1047" s="107"/>
      <c r="C1047" s="107"/>
      <c r="D1047" s="54"/>
    </row>
    <row r="1048" spans="1:4" hidden="1" x14ac:dyDescent="0.25">
      <c r="A1048" s="53"/>
      <c r="B1048" s="107"/>
      <c r="C1048" s="107"/>
      <c r="D1048" s="54"/>
    </row>
    <row r="1049" spans="1:4" hidden="1" x14ac:dyDescent="0.25">
      <c r="A1049" s="53"/>
      <c r="B1049" s="107"/>
      <c r="C1049" s="107"/>
      <c r="D1049" s="54"/>
    </row>
    <row r="1050" spans="1:4" hidden="1" x14ac:dyDescent="0.25">
      <c r="A1050" s="53"/>
      <c r="B1050" s="107"/>
      <c r="C1050" s="107"/>
      <c r="D1050" s="54"/>
    </row>
    <row r="1051" spans="1:4" hidden="1" x14ac:dyDescent="0.25">
      <c r="A1051" s="53"/>
      <c r="B1051" s="107"/>
      <c r="C1051" s="107"/>
      <c r="D1051" s="54"/>
    </row>
    <row r="1052" spans="1:4" hidden="1" x14ac:dyDescent="0.25">
      <c r="A1052" s="53"/>
      <c r="B1052" s="107"/>
      <c r="C1052" s="107"/>
      <c r="D1052" s="54"/>
    </row>
    <row r="1053" spans="1:4" hidden="1" x14ac:dyDescent="0.25">
      <c r="A1053" s="53"/>
      <c r="B1053" s="107"/>
      <c r="C1053" s="107"/>
      <c r="D1053" s="54"/>
    </row>
    <row r="1054" spans="1:4" hidden="1" x14ac:dyDescent="0.25">
      <c r="A1054" s="53"/>
      <c r="B1054" s="107"/>
      <c r="C1054" s="107"/>
      <c r="D1054" s="54"/>
    </row>
    <row r="1055" spans="1:4" hidden="1" x14ac:dyDescent="0.25">
      <c r="A1055" s="53"/>
      <c r="B1055" s="107"/>
      <c r="C1055" s="107"/>
      <c r="D1055" s="54"/>
    </row>
    <row r="1056" spans="1:4" hidden="1" x14ac:dyDescent="0.25">
      <c r="A1056" s="53"/>
      <c r="B1056" s="107"/>
      <c r="C1056" s="107"/>
      <c r="D1056" s="54"/>
    </row>
    <row r="1057" spans="1:4" hidden="1" x14ac:dyDescent="0.25">
      <c r="A1057" s="53"/>
      <c r="B1057" s="107"/>
      <c r="C1057" s="107"/>
      <c r="D1057" s="54"/>
    </row>
    <row r="1058" spans="1:4" hidden="1" x14ac:dyDescent="0.25">
      <c r="A1058" s="53"/>
      <c r="B1058" s="107"/>
      <c r="C1058" s="107"/>
      <c r="D1058" s="54"/>
    </row>
    <row r="1059" spans="1:4" hidden="1" x14ac:dyDescent="0.25">
      <c r="A1059" s="53"/>
      <c r="B1059" s="107"/>
      <c r="C1059" s="107"/>
      <c r="D1059" s="54"/>
    </row>
    <row r="1060" spans="1:4" hidden="1" x14ac:dyDescent="0.25">
      <c r="A1060" s="53"/>
      <c r="B1060" s="107"/>
      <c r="C1060" s="107"/>
      <c r="D1060" s="54"/>
    </row>
    <row r="1061" spans="1:4" hidden="1" x14ac:dyDescent="0.25">
      <c r="A1061" s="53"/>
      <c r="B1061" s="107"/>
      <c r="C1061" s="107"/>
      <c r="D1061" s="54"/>
    </row>
    <row r="1062" spans="1:4" hidden="1" x14ac:dyDescent="0.25">
      <c r="A1062" s="53"/>
      <c r="B1062" s="107"/>
      <c r="C1062" s="107"/>
      <c r="D1062" s="54"/>
    </row>
    <row r="1063" spans="1:4" hidden="1" x14ac:dyDescent="0.25">
      <c r="A1063" s="53"/>
      <c r="B1063" s="107"/>
      <c r="C1063" s="107"/>
      <c r="D1063" s="54"/>
    </row>
    <row r="1064" spans="1:4" hidden="1" x14ac:dyDescent="0.25">
      <c r="A1064" s="53"/>
      <c r="B1064" s="107"/>
      <c r="C1064" s="107"/>
      <c r="D1064" s="54"/>
    </row>
    <row r="1065" spans="1:4" hidden="1" x14ac:dyDescent="0.25">
      <c r="A1065" s="53"/>
      <c r="B1065" s="107"/>
      <c r="C1065" s="107"/>
      <c r="D1065" s="54"/>
    </row>
    <row r="1066" spans="1:4" hidden="1" x14ac:dyDescent="0.25">
      <c r="A1066" s="53"/>
      <c r="B1066" s="107"/>
      <c r="C1066" s="107"/>
      <c r="D1066" s="54"/>
    </row>
    <row r="1067" spans="1:4" hidden="1" x14ac:dyDescent="0.25">
      <c r="A1067" s="53"/>
      <c r="B1067" s="107"/>
      <c r="C1067" s="107"/>
      <c r="D1067" s="54"/>
    </row>
    <row r="1068" spans="1:4" hidden="1" x14ac:dyDescent="0.25">
      <c r="A1068" s="53"/>
      <c r="B1068" s="107"/>
      <c r="C1068" s="107"/>
      <c r="D1068" s="54"/>
    </row>
    <row r="1069" spans="1:4" hidden="1" x14ac:dyDescent="0.25">
      <c r="A1069" s="53"/>
      <c r="B1069" s="107"/>
      <c r="C1069" s="107"/>
      <c r="D1069" s="54"/>
    </row>
    <row r="1070" spans="1:4" hidden="1" x14ac:dyDescent="0.25">
      <c r="A1070" s="53"/>
      <c r="B1070" s="107"/>
      <c r="C1070" s="107"/>
      <c r="D1070" s="54"/>
    </row>
    <row r="1071" spans="1:4" hidden="1" x14ac:dyDescent="0.25">
      <c r="A1071" s="53"/>
      <c r="B1071" s="107"/>
      <c r="C1071" s="107"/>
      <c r="D1071" s="54"/>
    </row>
    <row r="1072" spans="1:4" hidden="1" x14ac:dyDescent="0.25">
      <c r="A1072" s="53"/>
      <c r="B1072" s="107"/>
      <c r="C1072" s="107"/>
      <c r="D1072" s="54"/>
    </row>
    <row r="1073" spans="1:4" hidden="1" x14ac:dyDescent="0.25">
      <c r="A1073" s="53"/>
      <c r="B1073" s="107"/>
      <c r="C1073" s="107"/>
      <c r="D1073" s="54"/>
    </row>
    <row r="1074" spans="1:4" hidden="1" x14ac:dyDescent="0.25">
      <c r="A1074" s="53"/>
      <c r="B1074" s="107"/>
      <c r="C1074" s="107"/>
      <c r="D1074" s="54"/>
    </row>
    <row r="1075" spans="1:4" hidden="1" x14ac:dyDescent="0.25">
      <c r="A1075" s="53"/>
      <c r="B1075" s="107"/>
      <c r="C1075" s="107"/>
      <c r="D1075" s="54"/>
    </row>
    <row r="1076" spans="1:4" hidden="1" x14ac:dyDescent="0.25">
      <c r="A1076" s="53"/>
      <c r="B1076" s="107"/>
      <c r="C1076" s="107"/>
      <c r="D1076" s="54"/>
    </row>
    <row r="1077" spans="1:4" hidden="1" x14ac:dyDescent="0.25">
      <c r="A1077" s="53"/>
      <c r="B1077" s="107"/>
      <c r="C1077" s="107"/>
      <c r="D1077" s="54"/>
    </row>
    <row r="1078" spans="1:4" hidden="1" x14ac:dyDescent="0.25">
      <c r="A1078" s="53"/>
      <c r="B1078" s="107"/>
      <c r="C1078" s="107"/>
      <c r="D1078" s="54"/>
    </row>
    <row r="1079" spans="1:4" hidden="1" x14ac:dyDescent="0.25">
      <c r="A1079" s="53"/>
      <c r="B1079" s="107"/>
      <c r="C1079" s="107"/>
      <c r="D1079" s="54"/>
    </row>
    <row r="1080" spans="1:4" hidden="1" x14ac:dyDescent="0.25">
      <c r="A1080" s="53"/>
      <c r="B1080" s="107"/>
      <c r="C1080" s="107"/>
      <c r="D1080" s="54"/>
    </row>
    <row r="1081" spans="1:4" hidden="1" x14ac:dyDescent="0.25">
      <c r="A1081" s="53"/>
      <c r="B1081" s="107"/>
      <c r="C1081" s="107"/>
      <c r="D1081" s="54"/>
    </row>
    <row r="1082" spans="1:4" hidden="1" x14ac:dyDescent="0.25">
      <c r="A1082" s="53"/>
      <c r="B1082" s="107"/>
      <c r="C1082" s="107"/>
      <c r="D1082" s="54"/>
    </row>
    <row r="1083" spans="1:4" hidden="1" x14ac:dyDescent="0.25">
      <c r="A1083" s="53"/>
      <c r="B1083" s="107"/>
      <c r="C1083" s="107"/>
      <c r="D1083" s="54"/>
    </row>
    <row r="1084" spans="1:4" hidden="1" x14ac:dyDescent="0.25">
      <c r="A1084" s="53"/>
      <c r="B1084" s="107"/>
      <c r="C1084" s="107"/>
      <c r="D1084" s="54"/>
    </row>
    <row r="1085" spans="1:4" hidden="1" x14ac:dyDescent="0.25">
      <c r="A1085" s="53"/>
      <c r="B1085" s="107"/>
      <c r="C1085" s="107"/>
      <c r="D1085" s="54"/>
    </row>
    <row r="1086" spans="1:4" hidden="1" x14ac:dyDescent="0.25">
      <c r="A1086" s="53"/>
      <c r="B1086" s="107"/>
      <c r="C1086" s="107"/>
      <c r="D1086" s="54"/>
    </row>
    <row r="1087" spans="1:4" hidden="1" x14ac:dyDescent="0.25">
      <c r="A1087" s="53"/>
      <c r="B1087" s="107"/>
      <c r="C1087" s="107"/>
      <c r="D1087" s="54"/>
    </row>
    <row r="1088" spans="1:4" hidden="1" x14ac:dyDescent="0.25">
      <c r="A1088" s="53"/>
      <c r="B1088" s="107"/>
      <c r="C1088" s="107"/>
      <c r="D1088" s="54"/>
    </row>
    <row r="1089" spans="1:4" hidden="1" x14ac:dyDescent="0.25">
      <c r="A1089" s="53"/>
      <c r="B1089" s="107"/>
      <c r="C1089" s="107"/>
      <c r="D1089" s="54"/>
    </row>
    <row r="1090" spans="1:4" hidden="1" x14ac:dyDescent="0.25">
      <c r="A1090" s="53"/>
      <c r="B1090" s="107"/>
      <c r="C1090" s="107"/>
      <c r="D1090" s="54"/>
    </row>
    <row r="1091" spans="1:4" hidden="1" x14ac:dyDescent="0.25">
      <c r="A1091" s="53"/>
      <c r="B1091" s="107"/>
      <c r="C1091" s="107"/>
      <c r="D1091" s="54"/>
    </row>
    <row r="1092" spans="1:4" hidden="1" x14ac:dyDescent="0.25">
      <c r="A1092" s="53"/>
      <c r="B1092" s="107"/>
      <c r="C1092" s="107"/>
      <c r="D1092" s="54"/>
    </row>
    <row r="1093" spans="1:4" hidden="1" x14ac:dyDescent="0.25">
      <c r="A1093" s="53"/>
      <c r="B1093" s="107"/>
      <c r="C1093" s="107"/>
      <c r="D1093" s="54"/>
    </row>
    <row r="1094" spans="1:4" hidden="1" x14ac:dyDescent="0.25">
      <c r="A1094" s="53"/>
      <c r="B1094" s="107"/>
      <c r="C1094" s="107"/>
      <c r="D1094" s="54"/>
    </row>
    <row r="1095" spans="1:4" hidden="1" x14ac:dyDescent="0.25">
      <c r="A1095" s="53"/>
      <c r="B1095" s="107"/>
      <c r="C1095" s="107"/>
      <c r="D1095" s="54"/>
    </row>
    <row r="1096" spans="1:4" hidden="1" x14ac:dyDescent="0.25">
      <c r="A1096" s="53"/>
      <c r="B1096" s="107"/>
      <c r="C1096" s="107"/>
      <c r="D1096" s="54"/>
    </row>
    <row r="1097" spans="1:4" hidden="1" x14ac:dyDescent="0.25">
      <c r="A1097" s="53"/>
      <c r="B1097" s="107"/>
      <c r="C1097" s="107"/>
      <c r="D1097" s="54"/>
    </row>
    <row r="1098" spans="1:4" hidden="1" x14ac:dyDescent="0.25">
      <c r="A1098" s="53"/>
      <c r="B1098" s="107"/>
      <c r="C1098" s="107"/>
      <c r="D1098" s="54"/>
    </row>
    <row r="1099" spans="1:4" hidden="1" x14ac:dyDescent="0.25">
      <c r="A1099" s="53"/>
      <c r="B1099" s="107"/>
      <c r="C1099" s="107"/>
      <c r="D1099" s="54"/>
    </row>
    <row r="1100" spans="1:4" hidden="1" x14ac:dyDescent="0.25">
      <c r="A1100" s="53"/>
      <c r="B1100" s="107"/>
      <c r="C1100" s="107"/>
      <c r="D1100" s="54"/>
    </row>
    <row r="1101" spans="1:4" hidden="1" x14ac:dyDescent="0.25">
      <c r="A1101" s="53"/>
      <c r="B1101" s="107"/>
      <c r="C1101" s="107"/>
      <c r="D1101" s="54"/>
    </row>
    <row r="1102" spans="1:4" hidden="1" x14ac:dyDescent="0.25">
      <c r="A1102" s="53"/>
      <c r="B1102" s="107"/>
      <c r="C1102" s="107"/>
      <c r="D1102" s="54"/>
    </row>
    <row r="1103" spans="1:4" hidden="1" x14ac:dyDescent="0.25">
      <c r="A1103" s="53"/>
      <c r="B1103" s="107"/>
      <c r="C1103" s="107"/>
      <c r="D1103" s="54"/>
    </row>
    <row r="1104" spans="1:4" hidden="1" x14ac:dyDescent="0.25">
      <c r="A1104" s="53"/>
      <c r="B1104" s="107"/>
      <c r="C1104" s="107"/>
      <c r="D1104" s="54"/>
    </row>
    <row r="1105" spans="1:4" hidden="1" x14ac:dyDescent="0.25">
      <c r="A1105" s="53"/>
      <c r="B1105" s="107"/>
      <c r="C1105" s="107"/>
      <c r="D1105" s="54"/>
    </row>
    <row r="1106" spans="1:4" hidden="1" x14ac:dyDescent="0.25">
      <c r="A1106" s="53"/>
      <c r="B1106" s="107"/>
      <c r="C1106" s="107"/>
      <c r="D1106" s="54"/>
    </row>
    <row r="1107" spans="1:4" hidden="1" x14ac:dyDescent="0.25">
      <c r="A1107" s="53"/>
      <c r="B1107" s="107"/>
      <c r="C1107" s="107"/>
      <c r="D1107" s="54"/>
    </row>
    <row r="1108" spans="1:4" hidden="1" x14ac:dyDescent="0.25">
      <c r="A1108" s="53"/>
      <c r="B1108" s="107"/>
      <c r="C1108" s="107"/>
      <c r="D1108" s="54"/>
    </row>
    <row r="1109" spans="1:4" hidden="1" x14ac:dyDescent="0.25">
      <c r="A1109" s="53"/>
      <c r="B1109" s="107"/>
      <c r="C1109" s="107"/>
      <c r="D1109" s="54"/>
    </row>
    <row r="1110" spans="1:4" hidden="1" x14ac:dyDescent="0.25">
      <c r="A1110" s="53"/>
      <c r="B1110" s="107"/>
      <c r="C1110" s="107"/>
      <c r="D1110" s="54"/>
    </row>
    <row r="1111" spans="1:4" hidden="1" x14ac:dyDescent="0.25">
      <c r="A1111" s="53"/>
      <c r="B1111" s="107"/>
      <c r="C1111" s="107"/>
      <c r="D1111" s="54"/>
    </row>
    <row r="1112" spans="1:4" hidden="1" x14ac:dyDescent="0.25">
      <c r="A1112" s="53"/>
      <c r="B1112" s="107"/>
      <c r="C1112" s="107"/>
      <c r="D1112" s="54"/>
    </row>
    <row r="1113" spans="1:4" hidden="1" x14ac:dyDescent="0.25">
      <c r="A1113" s="53"/>
      <c r="B1113" s="107"/>
      <c r="C1113" s="107"/>
      <c r="D1113" s="54"/>
    </row>
    <row r="1114" spans="1:4" hidden="1" x14ac:dyDescent="0.25">
      <c r="A1114" s="53"/>
      <c r="B1114" s="107"/>
      <c r="C1114" s="107"/>
      <c r="D1114" s="54"/>
    </row>
    <row r="1115" spans="1:4" hidden="1" x14ac:dyDescent="0.25">
      <c r="A1115" s="53"/>
      <c r="B1115" s="107"/>
      <c r="C1115" s="107"/>
      <c r="D1115" s="54"/>
    </row>
    <row r="1116" spans="1:4" hidden="1" x14ac:dyDescent="0.25">
      <c r="A1116" s="53"/>
      <c r="B1116" s="107"/>
      <c r="C1116" s="107"/>
      <c r="D1116" s="54"/>
    </row>
    <row r="1117" spans="1:4" hidden="1" x14ac:dyDescent="0.25">
      <c r="A1117" s="53"/>
      <c r="B1117" s="107"/>
      <c r="C1117" s="107"/>
      <c r="D1117" s="54"/>
    </row>
    <row r="1118" spans="1:4" hidden="1" x14ac:dyDescent="0.25">
      <c r="A1118" s="53"/>
      <c r="B1118" s="107"/>
      <c r="C1118" s="107"/>
      <c r="D1118" s="54"/>
    </row>
    <row r="1119" spans="1:4" hidden="1" x14ac:dyDescent="0.25">
      <c r="A1119" s="53"/>
      <c r="B1119" s="107"/>
      <c r="C1119" s="107"/>
      <c r="D1119" s="54"/>
    </row>
    <row r="1120" spans="1:4" hidden="1" x14ac:dyDescent="0.25">
      <c r="A1120" s="53"/>
      <c r="B1120" s="107"/>
      <c r="C1120" s="107"/>
      <c r="D1120" s="54"/>
    </row>
    <row r="1121" spans="1:4" hidden="1" x14ac:dyDescent="0.25">
      <c r="A1121" s="53"/>
      <c r="B1121" s="107"/>
      <c r="C1121" s="107"/>
      <c r="D1121" s="54"/>
    </row>
    <row r="1122" spans="1:4" hidden="1" x14ac:dyDescent="0.25">
      <c r="A1122" s="53"/>
      <c r="B1122" s="107"/>
      <c r="C1122" s="107"/>
      <c r="D1122" s="54"/>
    </row>
    <row r="1123" spans="1:4" hidden="1" x14ac:dyDescent="0.25">
      <c r="A1123" s="53"/>
      <c r="B1123" s="107"/>
      <c r="C1123" s="107"/>
      <c r="D1123" s="54"/>
    </row>
    <row r="1124" spans="1:4" hidden="1" x14ac:dyDescent="0.25">
      <c r="A1124" s="53"/>
      <c r="B1124" s="107"/>
      <c r="C1124" s="107"/>
      <c r="D1124" s="54"/>
    </row>
    <row r="1125" spans="1:4" hidden="1" x14ac:dyDescent="0.25">
      <c r="A1125" s="53"/>
      <c r="B1125" s="107"/>
      <c r="C1125" s="107"/>
      <c r="D1125" s="54"/>
    </row>
    <row r="1126" spans="1:4" hidden="1" x14ac:dyDescent="0.25">
      <c r="A1126" s="53"/>
      <c r="B1126" s="107"/>
      <c r="C1126" s="107"/>
      <c r="D1126" s="54"/>
    </row>
    <row r="1127" spans="1:4" hidden="1" x14ac:dyDescent="0.25">
      <c r="A1127" s="53"/>
      <c r="B1127" s="107"/>
      <c r="C1127" s="107"/>
      <c r="D1127" s="54"/>
    </row>
    <row r="1128" spans="1:4" hidden="1" x14ac:dyDescent="0.25">
      <c r="A1128" s="53"/>
      <c r="B1128" s="107"/>
      <c r="C1128" s="107"/>
      <c r="D1128" s="54"/>
    </row>
    <row r="1129" spans="1:4" hidden="1" x14ac:dyDescent="0.25">
      <c r="A1129" s="53"/>
      <c r="B1129" s="107"/>
      <c r="C1129" s="107"/>
      <c r="D1129" s="54"/>
    </row>
    <row r="1130" spans="1:4" hidden="1" x14ac:dyDescent="0.25">
      <c r="A1130" s="53"/>
      <c r="B1130" s="107"/>
      <c r="C1130" s="107"/>
      <c r="D1130" s="54"/>
    </row>
    <row r="1131" spans="1:4" hidden="1" x14ac:dyDescent="0.25">
      <c r="A1131" s="53"/>
      <c r="B1131" s="107"/>
      <c r="C1131" s="107"/>
      <c r="D1131" s="54"/>
    </row>
    <row r="1132" spans="1:4" hidden="1" x14ac:dyDescent="0.25">
      <c r="A1132" s="53"/>
      <c r="B1132" s="107"/>
      <c r="C1132" s="107"/>
      <c r="D1132" s="54"/>
    </row>
    <row r="1133" spans="1:4" hidden="1" x14ac:dyDescent="0.25">
      <c r="A1133" s="53"/>
      <c r="B1133" s="107"/>
      <c r="C1133" s="107"/>
      <c r="D1133" s="54"/>
    </row>
    <row r="1134" spans="1:4" hidden="1" x14ac:dyDescent="0.25">
      <c r="A1134" s="53"/>
      <c r="B1134" s="107"/>
      <c r="C1134" s="107"/>
      <c r="D1134" s="54"/>
    </row>
    <row r="1135" spans="1:4" hidden="1" x14ac:dyDescent="0.25">
      <c r="A1135" s="53"/>
      <c r="B1135" s="107"/>
      <c r="C1135" s="107"/>
      <c r="D1135" s="54"/>
    </row>
    <row r="1136" spans="1:4" hidden="1" x14ac:dyDescent="0.25">
      <c r="A1136" s="53"/>
      <c r="B1136" s="107"/>
      <c r="C1136" s="107"/>
      <c r="D1136" s="54"/>
    </row>
    <row r="1137" spans="1:4" hidden="1" x14ac:dyDescent="0.25">
      <c r="A1137" s="53"/>
      <c r="B1137" s="107"/>
      <c r="C1137" s="107"/>
      <c r="D1137" s="54"/>
    </row>
    <row r="1138" spans="1:4" hidden="1" x14ac:dyDescent="0.25">
      <c r="A1138" s="53"/>
      <c r="B1138" s="107"/>
      <c r="C1138" s="107"/>
      <c r="D1138" s="54"/>
    </row>
    <row r="1139" spans="1:4" hidden="1" x14ac:dyDescent="0.25">
      <c r="A1139" s="53"/>
      <c r="B1139" s="107"/>
      <c r="C1139" s="107"/>
      <c r="D1139" s="54"/>
    </row>
    <row r="1140" spans="1:4" hidden="1" x14ac:dyDescent="0.25">
      <c r="A1140" s="53"/>
      <c r="B1140" s="107"/>
      <c r="C1140" s="107"/>
      <c r="D1140" s="54"/>
    </row>
    <row r="1141" spans="1:4" hidden="1" x14ac:dyDescent="0.25">
      <c r="A1141" s="53"/>
      <c r="B1141" s="107"/>
      <c r="C1141" s="107"/>
      <c r="D1141" s="54"/>
    </row>
    <row r="1142" spans="1:4" hidden="1" x14ac:dyDescent="0.25">
      <c r="A1142" s="53"/>
      <c r="B1142" s="107"/>
      <c r="C1142" s="107"/>
      <c r="D1142" s="54"/>
    </row>
    <row r="1143" spans="1:4" hidden="1" x14ac:dyDescent="0.25">
      <c r="A1143" s="53"/>
      <c r="B1143" s="107"/>
      <c r="C1143" s="107"/>
      <c r="D1143" s="54"/>
    </row>
    <row r="1144" spans="1:4" hidden="1" x14ac:dyDescent="0.25">
      <c r="A1144" s="53"/>
      <c r="B1144" s="107"/>
      <c r="C1144" s="107"/>
      <c r="D1144" s="54"/>
    </row>
    <row r="1145" spans="1:4" hidden="1" x14ac:dyDescent="0.25">
      <c r="A1145" s="53"/>
      <c r="B1145" s="107"/>
      <c r="C1145" s="107"/>
      <c r="D1145" s="54"/>
    </row>
    <row r="1146" spans="1:4" hidden="1" x14ac:dyDescent="0.25">
      <c r="A1146" s="53"/>
      <c r="B1146" s="107"/>
      <c r="C1146" s="107"/>
      <c r="D1146" s="54"/>
    </row>
    <row r="1147" spans="1:4" hidden="1" x14ac:dyDescent="0.25">
      <c r="A1147" s="53"/>
      <c r="B1147" s="107"/>
      <c r="C1147" s="107"/>
      <c r="D1147" s="54"/>
    </row>
    <row r="1148" spans="1:4" hidden="1" x14ac:dyDescent="0.25">
      <c r="A1148" s="53"/>
      <c r="B1148" s="107"/>
      <c r="C1148" s="107"/>
      <c r="D1148" s="54"/>
    </row>
    <row r="1149" spans="1:4" hidden="1" x14ac:dyDescent="0.25">
      <c r="A1149" s="53"/>
      <c r="B1149" s="107"/>
      <c r="C1149" s="107"/>
      <c r="D1149" s="54"/>
    </row>
    <row r="1150" spans="1:4" hidden="1" x14ac:dyDescent="0.25">
      <c r="A1150" s="53"/>
      <c r="B1150" s="107"/>
      <c r="C1150" s="107"/>
      <c r="D1150" s="54"/>
    </row>
    <row r="1151" spans="1:4" hidden="1" x14ac:dyDescent="0.25">
      <c r="A1151" s="53"/>
      <c r="B1151" s="107"/>
      <c r="C1151" s="107"/>
      <c r="D1151" s="54"/>
    </row>
    <row r="1152" spans="1:4" hidden="1" x14ac:dyDescent="0.25">
      <c r="A1152" s="53"/>
      <c r="B1152" s="107"/>
      <c r="C1152" s="107"/>
      <c r="D1152" s="54"/>
    </row>
    <row r="1153" spans="1:4" hidden="1" x14ac:dyDescent="0.25">
      <c r="A1153" s="53"/>
      <c r="B1153" s="107"/>
      <c r="C1153" s="107"/>
      <c r="D1153" s="54"/>
    </row>
    <row r="1154" spans="1:4" hidden="1" x14ac:dyDescent="0.25">
      <c r="A1154" s="53"/>
      <c r="B1154" s="107"/>
      <c r="C1154" s="107"/>
      <c r="D1154" s="54"/>
    </row>
    <row r="1155" spans="1:4" hidden="1" x14ac:dyDescent="0.25">
      <c r="A1155" s="53"/>
      <c r="B1155" s="107"/>
      <c r="C1155" s="107"/>
      <c r="D1155" s="54"/>
    </row>
  </sheetData>
  <pageMargins left="0.75" right="0.75" top="1" bottom="1" header="0.5" footer="0.5"/>
  <headerFooter alignWithMargins="0"/>
  <extLst>
    <ext xmlns:x14="http://schemas.microsoft.com/office/spreadsheetml/2009/9/main" uri="{78C0D931-6437-407d-A8EE-F0AAD7539E65}">
      <x14:conditionalFormattings>
        <x14:conditionalFormatting xmlns:xm="http://schemas.microsoft.com/office/excel/2006/main">
          <x14:cfRule type="expression" priority="3" id="{2FDABAAA-200D-4C53-8022-0E44AEF168C3}">
            <xm:f>'1. Inputs'!$D$10="NI"</xm:f>
            <x14:dxf>
              <numFmt numFmtId="168" formatCode="[$£-809]#,##0.00"/>
            </x14:dxf>
          </x14:cfRule>
          <xm:sqref>B6:D113</xm:sqref>
        </x14:conditionalFormatting>
        <x14:conditionalFormatting xmlns:xm="http://schemas.microsoft.com/office/excel/2006/main">
          <x14:cfRule type="expression" priority="2" id="{24AE7041-D606-432C-9896-B3018DE15A42}">
            <xm:f>'1. Inputs'!$D$10="NI"</xm:f>
            <x14:dxf>
              <numFmt numFmtId="168" formatCode="[$£-809]#,##0.00"/>
            </x14:dxf>
          </x14:cfRule>
          <xm:sqref>B2:B3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42"/>
  <sheetViews>
    <sheetView zoomScale="90" zoomScaleNormal="90" workbookViewId="0">
      <selection activeCell="C8" sqref="C8"/>
    </sheetView>
  </sheetViews>
  <sheetFormatPr defaultRowHeight="13.2" x14ac:dyDescent="0.25"/>
  <cols>
    <col min="1" max="1" width="22.6640625" style="203" customWidth="1"/>
    <col min="2" max="2" width="29.44140625" customWidth="1"/>
    <col min="3" max="6" width="18.44140625" customWidth="1"/>
    <col min="7" max="7" width="3.44140625" customWidth="1"/>
    <col min="8" max="8" width="30.109375" bestFit="1" customWidth="1"/>
    <col min="9" max="12" width="16.88671875" customWidth="1"/>
  </cols>
  <sheetData>
    <row r="1" spans="1:12" ht="15.6" x14ac:dyDescent="0.3">
      <c r="A1" s="230" t="s">
        <v>163</v>
      </c>
      <c r="I1" s="201"/>
    </row>
    <row r="2" spans="1:12" x14ac:dyDescent="0.25">
      <c r="D2" s="202"/>
      <c r="E2" s="202"/>
      <c r="F2" s="202"/>
      <c r="G2" s="202"/>
      <c r="I2" s="202"/>
      <c r="J2" s="202"/>
      <c r="K2" s="202"/>
      <c r="L2" s="202"/>
    </row>
    <row r="3" spans="1:12" ht="13.8" thickBot="1" x14ac:dyDescent="0.3">
      <c r="C3" s="246" t="s">
        <v>145</v>
      </c>
      <c r="D3" s="202"/>
      <c r="E3" s="202"/>
      <c r="F3" s="202"/>
      <c r="G3" s="202"/>
      <c r="I3" s="246" t="s">
        <v>146</v>
      </c>
      <c r="J3" s="202"/>
      <c r="K3" s="202"/>
      <c r="L3" s="202"/>
    </row>
    <row r="4" spans="1:12" x14ac:dyDescent="0.25">
      <c r="B4" s="221" t="s">
        <v>144</v>
      </c>
      <c r="C4" s="222">
        <v>8</v>
      </c>
      <c r="D4" s="222">
        <v>9</v>
      </c>
      <c r="E4" s="222">
        <v>10</v>
      </c>
      <c r="F4" s="223">
        <v>11</v>
      </c>
      <c r="H4" s="221" t="s">
        <v>144</v>
      </c>
      <c r="I4" s="222">
        <v>8</v>
      </c>
      <c r="J4" s="222">
        <v>9</v>
      </c>
      <c r="K4" s="222">
        <v>10</v>
      </c>
      <c r="L4" s="223">
        <v>11</v>
      </c>
    </row>
    <row r="5" spans="1:12" x14ac:dyDescent="0.25">
      <c r="B5" s="224" t="s">
        <v>139</v>
      </c>
      <c r="C5" s="233">
        <f>AVERAGE(C12:C104)</f>
        <v>0</v>
      </c>
      <c r="D5" s="233">
        <f>AVERAGE(D12:D104)</f>
        <v>0</v>
      </c>
      <c r="E5" s="233">
        <f>AVERAGE(E12:E104)</f>
        <v>0</v>
      </c>
      <c r="F5" s="234">
        <f>AVERAGE(F12:F104)</f>
        <v>0</v>
      </c>
      <c r="H5" s="224" t="s">
        <v>139</v>
      </c>
      <c r="I5" s="225">
        <f>AVERAGE(I12:I104)</f>
        <v>0</v>
      </c>
      <c r="J5" s="225">
        <f t="shared" ref="J5:L5" si="0">AVERAGE(J12:J104)</f>
        <v>0</v>
      </c>
      <c r="K5" s="225">
        <f t="shared" si="0"/>
        <v>0</v>
      </c>
      <c r="L5" s="226">
        <f t="shared" si="0"/>
        <v>0</v>
      </c>
    </row>
    <row r="6" spans="1:12" x14ac:dyDescent="0.25">
      <c r="B6" s="224" t="s">
        <v>140</v>
      </c>
      <c r="C6" s="233">
        <f>_xlfn.STDEV.S(C12:C104)</f>
        <v>0</v>
      </c>
      <c r="D6" s="233">
        <f t="shared" ref="D6:F6" si="1">_xlfn.STDEV.S(D12:D104)</f>
        <v>0</v>
      </c>
      <c r="E6" s="233">
        <f t="shared" si="1"/>
        <v>0</v>
      </c>
      <c r="F6" s="234">
        <f t="shared" si="1"/>
        <v>0</v>
      </c>
      <c r="H6" s="224" t="s">
        <v>140</v>
      </c>
      <c r="I6" s="233">
        <f>_xlfn.STDEV.S(I12:I104)</f>
        <v>0</v>
      </c>
      <c r="J6" s="233">
        <f t="shared" ref="J6:L6" si="2">_xlfn.STDEV.S(J12:J104)</f>
        <v>0</v>
      </c>
      <c r="K6" s="233">
        <f t="shared" si="2"/>
        <v>0</v>
      </c>
      <c r="L6" s="234">
        <f t="shared" si="2"/>
        <v>0</v>
      </c>
    </row>
    <row r="7" spans="1:12" ht="26.4" x14ac:dyDescent="0.25">
      <c r="B7" s="242" t="s">
        <v>141</v>
      </c>
      <c r="C7" s="233">
        <f>C5+C6*'1. Inputs'!$D$37</f>
        <v>0</v>
      </c>
      <c r="D7" s="233">
        <f>D5+D6*'1. Inputs'!$D$37</f>
        <v>0</v>
      </c>
      <c r="E7" s="233">
        <f>E5+E6*'1. Inputs'!$D$37</f>
        <v>0</v>
      </c>
      <c r="F7" s="234">
        <f>F5+F6*'1. Inputs'!$D$37</f>
        <v>0</v>
      </c>
      <c r="H7" s="243"/>
      <c r="I7" s="244"/>
      <c r="J7" s="244"/>
      <c r="K7" s="244"/>
      <c r="L7" s="245"/>
    </row>
    <row r="8" spans="1:12" ht="40.200000000000003" thickBot="1" x14ac:dyDescent="0.3">
      <c r="B8" s="239" t="s">
        <v>148</v>
      </c>
      <c r="C8" s="240">
        <f>C7*'1. Inputs'!$D$44</f>
        <v>0</v>
      </c>
      <c r="D8" s="240">
        <f>D7*'1. Inputs'!$D$44</f>
        <v>0</v>
      </c>
      <c r="E8" s="240">
        <f>E7*'1. Inputs'!$D$44</f>
        <v>0</v>
      </c>
      <c r="F8" s="241">
        <f>F7*'1. Inputs'!$D$44</f>
        <v>0</v>
      </c>
      <c r="H8" s="227" t="s">
        <v>142</v>
      </c>
      <c r="I8" s="228">
        <f>I5+I6*'1. Inputs'!$D$37</f>
        <v>0</v>
      </c>
      <c r="J8" s="228">
        <f>J5+J6*'1. Inputs'!$D$37</f>
        <v>0</v>
      </c>
      <c r="K8" s="228">
        <f>K5+K6*'1. Inputs'!$D$37</f>
        <v>0</v>
      </c>
      <c r="L8" s="229">
        <f>L5+L6*'1. Inputs'!$D$37</f>
        <v>0</v>
      </c>
    </row>
    <row r="9" spans="1:12" x14ac:dyDescent="0.25">
      <c r="B9" s="201"/>
      <c r="C9" s="231"/>
      <c r="D9" s="201"/>
      <c r="E9" s="201"/>
      <c r="F9" s="201"/>
      <c r="G9" s="201"/>
      <c r="I9" s="201"/>
    </row>
    <row r="10" spans="1:12" ht="13.8" thickBot="1" x14ac:dyDescent="0.3">
      <c r="I10" s="201"/>
    </row>
    <row r="11" spans="1:12" x14ac:dyDescent="0.25">
      <c r="A11" s="208" t="s">
        <v>3</v>
      </c>
      <c r="B11" s="209" t="s">
        <v>147</v>
      </c>
      <c r="C11" s="296" t="s">
        <v>138</v>
      </c>
      <c r="D11" s="297"/>
      <c r="E11" s="297"/>
      <c r="F11" s="298"/>
      <c r="G11" s="201"/>
      <c r="H11" s="216" t="s">
        <v>143</v>
      </c>
      <c r="I11" s="296" t="s">
        <v>138</v>
      </c>
      <c r="J11" s="297"/>
      <c r="K11" s="297"/>
      <c r="L11" s="298"/>
    </row>
    <row r="12" spans="1:12" x14ac:dyDescent="0.25">
      <c r="A12" s="210">
        <f>'1. Inputs'!I11</f>
        <v>43374</v>
      </c>
      <c r="B12" s="232">
        <f>'3. NEW Calculations'!D7</f>
        <v>0</v>
      </c>
      <c r="C12" s="235">
        <f>SUM($B12:$B19)</f>
        <v>0</v>
      </c>
      <c r="D12" s="235">
        <f>SUM($B12:$B20)</f>
        <v>0</v>
      </c>
      <c r="E12" s="235">
        <f>SUM($B12:$B21)</f>
        <v>0</v>
      </c>
      <c r="F12" s="236">
        <f>SUM($B12:$B22)</f>
        <v>0</v>
      </c>
      <c r="G12" s="204"/>
      <c r="H12" s="217">
        <f>'1. Inputs'!N11*'1. Inputs'!$D$40</f>
        <v>0</v>
      </c>
      <c r="I12" s="206">
        <f t="shared" ref="I12:I43" si="3">SUM($H12:$H19)</f>
        <v>0</v>
      </c>
      <c r="J12" s="206">
        <f t="shared" ref="J12:J43" si="4">SUM($H12:$H20)</f>
        <v>0</v>
      </c>
      <c r="K12" s="206">
        <f t="shared" ref="K12:K43" si="5">SUM($H12:$H21)</f>
        <v>0</v>
      </c>
      <c r="L12" s="211">
        <f t="shared" ref="L12:L43" si="6">SUM($H12:$H22)</f>
        <v>0</v>
      </c>
    </row>
    <row r="13" spans="1:12" x14ac:dyDescent="0.25">
      <c r="A13" s="210">
        <f>'1. Inputs'!I12</f>
        <v>43375</v>
      </c>
      <c r="B13" s="232">
        <f>'3. NEW Calculations'!D8</f>
        <v>0</v>
      </c>
      <c r="C13" s="235">
        <f t="shared" ref="C13:C76" si="7">SUM($B13:$B20)</f>
        <v>0</v>
      </c>
      <c r="D13" s="235">
        <f t="shared" ref="D13:D76" si="8">SUM($B13:$B21)</f>
        <v>0</v>
      </c>
      <c r="E13" s="235">
        <f t="shared" ref="E13:E76" si="9">SUM($B13:$B22)</f>
        <v>0</v>
      </c>
      <c r="F13" s="236">
        <f t="shared" ref="F13:F76" si="10">SUM($B13:$B23)</f>
        <v>0</v>
      </c>
      <c r="G13" s="204"/>
      <c r="H13" s="217">
        <f>'1. Inputs'!N12*'1. Inputs'!$D$40</f>
        <v>0</v>
      </c>
      <c r="I13" s="206">
        <f t="shared" si="3"/>
        <v>0</v>
      </c>
      <c r="J13" s="206">
        <f t="shared" si="4"/>
        <v>0</v>
      </c>
      <c r="K13" s="206">
        <f t="shared" si="5"/>
        <v>0</v>
      </c>
      <c r="L13" s="211">
        <f t="shared" si="6"/>
        <v>0</v>
      </c>
    </row>
    <row r="14" spans="1:12" x14ac:dyDescent="0.25">
      <c r="A14" s="210">
        <f>'1. Inputs'!I13</f>
        <v>43376</v>
      </c>
      <c r="B14" s="232">
        <f>'3. NEW Calculations'!D9</f>
        <v>0</v>
      </c>
      <c r="C14" s="235">
        <f t="shared" si="7"/>
        <v>0</v>
      </c>
      <c r="D14" s="235">
        <f t="shared" si="8"/>
        <v>0</v>
      </c>
      <c r="E14" s="235">
        <f t="shared" si="9"/>
        <v>0</v>
      </c>
      <c r="F14" s="236">
        <f t="shared" si="10"/>
        <v>0</v>
      </c>
      <c r="G14" s="204"/>
      <c r="H14" s="217">
        <f>'1. Inputs'!N13*'1. Inputs'!$D$40</f>
        <v>0</v>
      </c>
      <c r="I14" s="206">
        <f t="shared" si="3"/>
        <v>0</v>
      </c>
      <c r="J14" s="206">
        <f t="shared" si="4"/>
        <v>0</v>
      </c>
      <c r="K14" s="206">
        <f t="shared" si="5"/>
        <v>0</v>
      </c>
      <c r="L14" s="211">
        <f t="shared" si="6"/>
        <v>0</v>
      </c>
    </row>
    <row r="15" spans="1:12" x14ac:dyDescent="0.25">
      <c r="A15" s="210">
        <f>'1. Inputs'!I14</f>
        <v>43377</v>
      </c>
      <c r="B15" s="232">
        <f>'3. NEW Calculations'!D10</f>
        <v>0</v>
      </c>
      <c r="C15" s="235">
        <f t="shared" si="7"/>
        <v>0</v>
      </c>
      <c r="D15" s="235">
        <f t="shared" si="8"/>
        <v>0</v>
      </c>
      <c r="E15" s="235">
        <f t="shared" si="9"/>
        <v>0</v>
      </c>
      <c r="F15" s="236">
        <f t="shared" si="10"/>
        <v>0</v>
      </c>
      <c r="G15" s="204"/>
      <c r="H15" s="217">
        <f>'1. Inputs'!N14*'1. Inputs'!$D$40</f>
        <v>0</v>
      </c>
      <c r="I15" s="206">
        <f t="shared" si="3"/>
        <v>0</v>
      </c>
      <c r="J15" s="206">
        <f t="shared" si="4"/>
        <v>0</v>
      </c>
      <c r="K15" s="206">
        <f t="shared" si="5"/>
        <v>0</v>
      </c>
      <c r="L15" s="211">
        <f t="shared" si="6"/>
        <v>0</v>
      </c>
    </row>
    <row r="16" spans="1:12" x14ac:dyDescent="0.25">
      <c r="A16" s="210">
        <f>'1. Inputs'!I15</f>
        <v>43378</v>
      </c>
      <c r="B16" s="232">
        <f>'3. NEW Calculations'!D11</f>
        <v>0</v>
      </c>
      <c r="C16" s="235">
        <f t="shared" si="7"/>
        <v>0</v>
      </c>
      <c r="D16" s="235">
        <f t="shared" si="8"/>
        <v>0</v>
      </c>
      <c r="E16" s="235">
        <f t="shared" si="9"/>
        <v>0</v>
      </c>
      <c r="F16" s="236">
        <f t="shared" si="10"/>
        <v>0</v>
      </c>
      <c r="G16" s="204"/>
      <c r="H16" s="217">
        <f>'1. Inputs'!N15*'1. Inputs'!$D$40</f>
        <v>0</v>
      </c>
      <c r="I16" s="206">
        <f t="shared" si="3"/>
        <v>0</v>
      </c>
      <c r="J16" s="206">
        <f t="shared" si="4"/>
        <v>0</v>
      </c>
      <c r="K16" s="206">
        <f t="shared" si="5"/>
        <v>0</v>
      </c>
      <c r="L16" s="211">
        <f t="shared" si="6"/>
        <v>0</v>
      </c>
    </row>
    <row r="17" spans="1:12" x14ac:dyDescent="0.25">
      <c r="A17" s="210">
        <f>'1. Inputs'!I16</f>
        <v>43379</v>
      </c>
      <c r="B17" s="232">
        <f>'3. NEW Calculations'!D12</f>
        <v>0</v>
      </c>
      <c r="C17" s="235">
        <f t="shared" si="7"/>
        <v>0</v>
      </c>
      <c r="D17" s="235">
        <f t="shared" si="8"/>
        <v>0</v>
      </c>
      <c r="E17" s="235">
        <f t="shared" si="9"/>
        <v>0</v>
      </c>
      <c r="F17" s="236">
        <f t="shared" si="10"/>
        <v>0</v>
      </c>
      <c r="G17" s="204"/>
      <c r="H17" s="217">
        <f>'1. Inputs'!N16*'1. Inputs'!$D$40</f>
        <v>0</v>
      </c>
      <c r="I17" s="206">
        <f t="shared" si="3"/>
        <v>0</v>
      </c>
      <c r="J17" s="206">
        <f t="shared" si="4"/>
        <v>0</v>
      </c>
      <c r="K17" s="206">
        <f t="shared" si="5"/>
        <v>0</v>
      </c>
      <c r="L17" s="211">
        <f t="shared" si="6"/>
        <v>0</v>
      </c>
    </row>
    <row r="18" spans="1:12" x14ac:dyDescent="0.25">
      <c r="A18" s="210">
        <f>'1. Inputs'!I17</f>
        <v>43380</v>
      </c>
      <c r="B18" s="232">
        <f>'3. NEW Calculations'!D13</f>
        <v>0</v>
      </c>
      <c r="C18" s="235">
        <f t="shared" si="7"/>
        <v>0</v>
      </c>
      <c r="D18" s="235">
        <f t="shared" si="8"/>
        <v>0</v>
      </c>
      <c r="E18" s="235">
        <f t="shared" si="9"/>
        <v>0</v>
      </c>
      <c r="F18" s="236">
        <f t="shared" si="10"/>
        <v>0</v>
      </c>
      <c r="G18" s="204"/>
      <c r="H18" s="217">
        <f>'1. Inputs'!N17*'1. Inputs'!$D$40</f>
        <v>0</v>
      </c>
      <c r="I18" s="206">
        <f t="shared" si="3"/>
        <v>0</v>
      </c>
      <c r="J18" s="206">
        <f t="shared" si="4"/>
        <v>0</v>
      </c>
      <c r="K18" s="206">
        <f t="shared" si="5"/>
        <v>0</v>
      </c>
      <c r="L18" s="211">
        <f t="shared" si="6"/>
        <v>0</v>
      </c>
    </row>
    <row r="19" spans="1:12" x14ac:dyDescent="0.25">
      <c r="A19" s="210">
        <f>'1. Inputs'!I18</f>
        <v>43381</v>
      </c>
      <c r="B19" s="232">
        <f>'3. NEW Calculations'!D14</f>
        <v>0</v>
      </c>
      <c r="C19" s="235">
        <f t="shared" si="7"/>
        <v>0</v>
      </c>
      <c r="D19" s="235">
        <f t="shared" si="8"/>
        <v>0</v>
      </c>
      <c r="E19" s="235">
        <f t="shared" si="9"/>
        <v>0</v>
      </c>
      <c r="F19" s="236">
        <f t="shared" si="10"/>
        <v>0</v>
      </c>
      <c r="G19" s="204"/>
      <c r="H19" s="217">
        <f>'1. Inputs'!N18*'1. Inputs'!$D$40</f>
        <v>0</v>
      </c>
      <c r="I19" s="206">
        <f t="shared" si="3"/>
        <v>0</v>
      </c>
      <c r="J19" s="206">
        <f t="shared" si="4"/>
        <v>0</v>
      </c>
      <c r="K19" s="206">
        <f t="shared" si="5"/>
        <v>0</v>
      </c>
      <c r="L19" s="211">
        <f t="shared" si="6"/>
        <v>0</v>
      </c>
    </row>
    <row r="20" spans="1:12" x14ac:dyDescent="0.25">
      <c r="A20" s="210">
        <f>'1. Inputs'!I19</f>
        <v>43382</v>
      </c>
      <c r="B20" s="232">
        <f>'3. NEW Calculations'!D15</f>
        <v>0</v>
      </c>
      <c r="C20" s="235">
        <f t="shared" si="7"/>
        <v>0</v>
      </c>
      <c r="D20" s="235">
        <f t="shared" si="8"/>
        <v>0</v>
      </c>
      <c r="E20" s="235">
        <f t="shared" si="9"/>
        <v>0</v>
      </c>
      <c r="F20" s="236">
        <f t="shared" si="10"/>
        <v>0</v>
      </c>
      <c r="G20" s="204"/>
      <c r="H20" s="217">
        <f>'1. Inputs'!N19*'1. Inputs'!$D$40</f>
        <v>0</v>
      </c>
      <c r="I20" s="206">
        <f t="shared" si="3"/>
        <v>0</v>
      </c>
      <c r="J20" s="206">
        <f t="shared" si="4"/>
        <v>0</v>
      </c>
      <c r="K20" s="206">
        <f t="shared" si="5"/>
        <v>0</v>
      </c>
      <c r="L20" s="211">
        <f t="shared" si="6"/>
        <v>0</v>
      </c>
    </row>
    <row r="21" spans="1:12" x14ac:dyDescent="0.25">
      <c r="A21" s="210">
        <f>'1. Inputs'!I20</f>
        <v>43383</v>
      </c>
      <c r="B21" s="232">
        <f>'3. NEW Calculations'!D16</f>
        <v>0</v>
      </c>
      <c r="C21" s="235">
        <f t="shared" si="7"/>
        <v>0</v>
      </c>
      <c r="D21" s="235">
        <f t="shared" si="8"/>
        <v>0</v>
      </c>
      <c r="E21" s="235">
        <f t="shared" si="9"/>
        <v>0</v>
      </c>
      <c r="F21" s="236">
        <f t="shared" si="10"/>
        <v>0</v>
      </c>
      <c r="G21" s="204"/>
      <c r="H21" s="217">
        <f>'1. Inputs'!N20*'1. Inputs'!$D$40</f>
        <v>0</v>
      </c>
      <c r="I21" s="206">
        <f t="shared" si="3"/>
        <v>0</v>
      </c>
      <c r="J21" s="206">
        <f t="shared" si="4"/>
        <v>0</v>
      </c>
      <c r="K21" s="206">
        <f t="shared" si="5"/>
        <v>0</v>
      </c>
      <c r="L21" s="211">
        <f t="shared" si="6"/>
        <v>0</v>
      </c>
    </row>
    <row r="22" spans="1:12" x14ac:dyDescent="0.25">
      <c r="A22" s="210">
        <f>'1. Inputs'!I21</f>
        <v>43384</v>
      </c>
      <c r="B22" s="232">
        <f>'3. NEW Calculations'!D17</f>
        <v>0</v>
      </c>
      <c r="C22" s="235">
        <f t="shared" si="7"/>
        <v>0</v>
      </c>
      <c r="D22" s="235">
        <f t="shared" si="8"/>
        <v>0</v>
      </c>
      <c r="E22" s="235">
        <f t="shared" si="9"/>
        <v>0</v>
      </c>
      <c r="F22" s="236">
        <f t="shared" si="10"/>
        <v>0</v>
      </c>
      <c r="G22" s="204"/>
      <c r="H22" s="217">
        <f>'1. Inputs'!N21*'1. Inputs'!$D$40</f>
        <v>0</v>
      </c>
      <c r="I22" s="206">
        <f t="shared" si="3"/>
        <v>0</v>
      </c>
      <c r="J22" s="206">
        <f t="shared" si="4"/>
        <v>0</v>
      </c>
      <c r="K22" s="206">
        <f t="shared" si="5"/>
        <v>0</v>
      </c>
      <c r="L22" s="211">
        <f t="shared" si="6"/>
        <v>0</v>
      </c>
    </row>
    <row r="23" spans="1:12" x14ac:dyDescent="0.25">
      <c r="A23" s="210">
        <f>'1. Inputs'!I22</f>
        <v>43385</v>
      </c>
      <c r="B23" s="232">
        <f>'3. NEW Calculations'!D18</f>
        <v>0</v>
      </c>
      <c r="C23" s="235">
        <f t="shared" si="7"/>
        <v>0</v>
      </c>
      <c r="D23" s="235">
        <f t="shared" si="8"/>
        <v>0</v>
      </c>
      <c r="E23" s="235">
        <f t="shared" si="9"/>
        <v>0</v>
      </c>
      <c r="F23" s="236">
        <f t="shared" si="10"/>
        <v>0</v>
      </c>
      <c r="G23" s="204"/>
      <c r="H23" s="217">
        <f>'1. Inputs'!N22*'1. Inputs'!$D$40</f>
        <v>0</v>
      </c>
      <c r="I23" s="206">
        <f t="shared" si="3"/>
        <v>0</v>
      </c>
      <c r="J23" s="206">
        <f t="shared" si="4"/>
        <v>0</v>
      </c>
      <c r="K23" s="206">
        <f t="shared" si="5"/>
        <v>0</v>
      </c>
      <c r="L23" s="211">
        <f t="shared" si="6"/>
        <v>0</v>
      </c>
    </row>
    <row r="24" spans="1:12" x14ac:dyDescent="0.25">
      <c r="A24" s="210">
        <f>'1. Inputs'!I23</f>
        <v>43386</v>
      </c>
      <c r="B24" s="232">
        <f>'3. NEW Calculations'!D19</f>
        <v>0</v>
      </c>
      <c r="C24" s="235">
        <f t="shared" si="7"/>
        <v>0</v>
      </c>
      <c r="D24" s="235">
        <f t="shared" si="8"/>
        <v>0</v>
      </c>
      <c r="E24" s="235">
        <f t="shared" si="9"/>
        <v>0</v>
      </c>
      <c r="F24" s="236">
        <f t="shared" si="10"/>
        <v>0</v>
      </c>
      <c r="G24" s="204"/>
      <c r="H24" s="217">
        <f>'1. Inputs'!N23*'1. Inputs'!$D$40</f>
        <v>0</v>
      </c>
      <c r="I24" s="206">
        <f t="shared" si="3"/>
        <v>0</v>
      </c>
      <c r="J24" s="206">
        <f t="shared" si="4"/>
        <v>0</v>
      </c>
      <c r="K24" s="206">
        <f t="shared" si="5"/>
        <v>0</v>
      </c>
      <c r="L24" s="211">
        <f t="shared" si="6"/>
        <v>0</v>
      </c>
    </row>
    <row r="25" spans="1:12" x14ac:dyDescent="0.25">
      <c r="A25" s="210">
        <f>'1. Inputs'!I24</f>
        <v>43387</v>
      </c>
      <c r="B25" s="232">
        <f>'3. NEW Calculations'!D20</f>
        <v>0</v>
      </c>
      <c r="C25" s="235">
        <f t="shared" si="7"/>
        <v>0</v>
      </c>
      <c r="D25" s="235">
        <f t="shared" si="8"/>
        <v>0</v>
      </c>
      <c r="E25" s="235">
        <f t="shared" si="9"/>
        <v>0</v>
      </c>
      <c r="F25" s="236">
        <f t="shared" si="10"/>
        <v>0</v>
      </c>
      <c r="G25" s="204"/>
      <c r="H25" s="217">
        <f>'1. Inputs'!N24*'1. Inputs'!$D$40</f>
        <v>0</v>
      </c>
      <c r="I25" s="206">
        <f t="shared" si="3"/>
        <v>0</v>
      </c>
      <c r="J25" s="206">
        <f t="shared" si="4"/>
        <v>0</v>
      </c>
      <c r="K25" s="206">
        <f t="shared" si="5"/>
        <v>0</v>
      </c>
      <c r="L25" s="211">
        <f t="shared" si="6"/>
        <v>0</v>
      </c>
    </row>
    <row r="26" spans="1:12" x14ac:dyDescent="0.25">
      <c r="A26" s="210">
        <f>'1. Inputs'!I25</f>
        <v>43388</v>
      </c>
      <c r="B26" s="232">
        <f>'3. NEW Calculations'!D21</f>
        <v>0</v>
      </c>
      <c r="C26" s="235">
        <f t="shared" si="7"/>
        <v>0</v>
      </c>
      <c r="D26" s="235">
        <f t="shared" si="8"/>
        <v>0</v>
      </c>
      <c r="E26" s="235">
        <f t="shared" si="9"/>
        <v>0</v>
      </c>
      <c r="F26" s="236">
        <f t="shared" si="10"/>
        <v>0</v>
      </c>
      <c r="G26" s="204"/>
      <c r="H26" s="217">
        <f>'1. Inputs'!N25*'1. Inputs'!$D$40</f>
        <v>0</v>
      </c>
      <c r="I26" s="206">
        <f t="shared" si="3"/>
        <v>0</v>
      </c>
      <c r="J26" s="206">
        <f t="shared" si="4"/>
        <v>0</v>
      </c>
      <c r="K26" s="206">
        <f t="shared" si="5"/>
        <v>0</v>
      </c>
      <c r="L26" s="211">
        <f t="shared" si="6"/>
        <v>0</v>
      </c>
    </row>
    <row r="27" spans="1:12" x14ac:dyDescent="0.25">
      <c r="A27" s="210">
        <f>'1. Inputs'!I26</f>
        <v>43389</v>
      </c>
      <c r="B27" s="232">
        <f>'3. NEW Calculations'!D22</f>
        <v>0</v>
      </c>
      <c r="C27" s="235">
        <f t="shared" si="7"/>
        <v>0</v>
      </c>
      <c r="D27" s="235">
        <f t="shared" si="8"/>
        <v>0</v>
      </c>
      <c r="E27" s="235">
        <f t="shared" si="9"/>
        <v>0</v>
      </c>
      <c r="F27" s="236">
        <f t="shared" si="10"/>
        <v>0</v>
      </c>
      <c r="G27" s="204"/>
      <c r="H27" s="217">
        <f>'1. Inputs'!N26*'1. Inputs'!$D$40</f>
        <v>0</v>
      </c>
      <c r="I27" s="206">
        <f t="shared" si="3"/>
        <v>0</v>
      </c>
      <c r="J27" s="206">
        <f t="shared" si="4"/>
        <v>0</v>
      </c>
      <c r="K27" s="206">
        <f t="shared" si="5"/>
        <v>0</v>
      </c>
      <c r="L27" s="211">
        <f t="shared" si="6"/>
        <v>0</v>
      </c>
    </row>
    <row r="28" spans="1:12" x14ac:dyDescent="0.25">
      <c r="A28" s="210">
        <f>'1. Inputs'!I27</f>
        <v>43390</v>
      </c>
      <c r="B28" s="232">
        <f>'3. NEW Calculations'!D23</f>
        <v>0</v>
      </c>
      <c r="C28" s="235">
        <f t="shared" si="7"/>
        <v>0</v>
      </c>
      <c r="D28" s="235">
        <f t="shared" si="8"/>
        <v>0</v>
      </c>
      <c r="E28" s="235">
        <f t="shared" si="9"/>
        <v>0</v>
      </c>
      <c r="F28" s="236">
        <f t="shared" si="10"/>
        <v>0</v>
      </c>
      <c r="G28" s="204"/>
      <c r="H28" s="217">
        <f>'1. Inputs'!N27*'1. Inputs'!$D$40</f>
        <v>0</v>
      </c>
      <c r="I28" s="206">
        <f t="shared" si="3"/>
        <v>0</v>
      </c>
      <c r="J28" s="206">
        <f t="shared" si="4"/>
        <v>0</v>
      </c>
      <c r="K28" s="206">
        <f t="shared" si="5"/>
        <v>0</v>
      </c>
      <c r="L28" s="211">
        <f t="shared" si="6"/>
        <v>0</v>
      </c>
    </row>
    <row r="29" spans="1:12" x14ac:dyDescent="0.25">
      <c r="A29" s="210">
        <f>'1. Inputs'!I28</f>
        <v>43391</v>
      </c>
      <c r="B29" s="232">
        <f>'3. NEW Calculations'!D24</f>
        <v>0</v>
      </c>
      <c r="C29" s="235">
        <f t="shared" si="7"/>
        <v>0</v>
      </c>
      <c r="D29" s="235">
        <f t="shared" si="8"/>
        <v>0</v>
      </c>
      <c r="E29" s="235">
        <f t="shared" si="9"/>
        <v>0</v>
      </c>
      <c r="F29" s="236">
        <f t="shared" si="10"/>
        <v>0</v>
      </c>
      <c r="G29" s="204"/>
      <c r="H29" s="217">
        <f>'1. Inputs'!N28*'1. Inputs'!$D$40</f>
        <v>0</v>
      </c>
      <c r="I29" s="206">
        <f t="shared" si="3"/>
        <v>0</v>
      </c>
      <c r="J29" s="206">
        <f t="shared" si="4"/>
        <v>0</v>
      </c>
      <c r="K29" s="206">
        <f t="shared" si="5"/>
        <v>0</v>
      </c>
      <c r="L29" s="211">
        <f t="shared" si="6"/>
        <v>0</v>
      </c>
    </row>
    <row r="30" spans="1:12" x14ac:dyDescent="0.25">
      <c r="A30" s="210">
        <f>'1. Inputs'!I29</f>
        <v>43392</v>
      </c>
      <c r="B30" s="232">
        <f>'3. NEW Calculations'!D25</f>
        <v>0</v>
      </c>
      <c r="C30" s="235">
        <f t="shared" si="7"/>
        <v>0</v>
      </c>
      <c r="D30" s="235">
        <f t="shared" si="8"/>
        <v>0</v>
      </c>
      <c r="E30" s="235">
        <f t="shared" si="9"/>
        <v>0</v>
      </c>
      <c r="F30" s="236">
        <f t="shared" si="10"/>
        <v>0</v>
      </c>
      <c r="G30" s="204"/>
      <c r="H30" s="217">
        <f>'1. Inputs'!N29*'1. Inputs'!$D$40</f>
        <v>0</v>
      </c>
      <c r="I30" s="206">
        <f t="shared" si="3"/>
        <v>0</v>
      </c>
      <c r="J30" s="206">
        <f t="shared" si="4"/>
        <v>0</v>
      </c>
      <c r="K30" s="206">
        <f t="shared" si="5"/>
        <v>0</v>
      </c>
      <c r="L30" s="211">
        <f t="shared" si="6"/>
        <v>0</v>
      </c>
    </row>
    <row r="31" spans="1:12" x14ac:dyDescent="0.25">
      <c r="A31" s="210">
        <f>'1. Inputs'!I30</f>
        <v>43393</v>
      </c>
      <c r="B31" s="232">
        <f>'3. NEW Calculations'!D26</f>
        <v>0</v>
      </c>
      <c r="C31" s="235">
        <f t="shared" si="7"/>
        <v>0</v>
      </c>
      <c r="D31" s="235">
        <f t="shared" si="8"/>
        <v>0</v>
      </c>
      <c r="E31" s="235">
        <f t="shared" si="9"/>
        <v>0</v>
      </c>
      <c r="F31" s="236">
        <f t="shared" si="10"/>
        <v>0</v>
      </c>
      <c r="G31" s="204"/>
      <c r="H31" s="217">
        <f>'1. Inputs'!N30*'1. Inputs'!$D$40</f>
        <v>0</v>
      </c>
      <c r="I31" s="206">
        <f t="shared" si="3"/>
        <v>0</v>
      </c>
      <c r="J31" s="206">
        <f t="shared" si="4"/>
        <v>0</v>
      </c>
      <c r="K31" s="206">
        <f t="shared" si="5"/>
        <v>0</v>
      </c>
      <c r="L31" s="211">
        <f t="shared" si="6"/>
        <v>0</v>
      </c>
    </row>
    <row r="32" spans="1:12" x14ac:dyDescent="0.25">
      <c r="A32" s="210">
        <f>'1. Inputs'!I31</f>
        <v>43394</v>
      </c>
      <c r="B32" s="232">
        <f>'3. NEW Calculations'!D27</f>
        <v>0</v>
      </c>
      <c r="C32" s="235">
        <f t="shared" si="7"/>
        <v>0</v>
      </c>
      <c r="D32" s="235">
        <f t="shared" si="8"/>
        <v>0</v>
      </c>
      <c r="E32" s="235">
        <f t="shared" si="9"/>
        <v>0</v>
      </c>
      <c r="F32" s="236">
        <f t="shared" si="10"/>
        <v>0</v>
      </c>
      <c r="G32" s="204"/>
      <c r="H32" s="217">
        <f>'1. Inputs'!N31*'1. Inputs'!$D$40</f>
        <v>0</v>
      </c>
      <c r="I32" s="206">
        <f t="shared" si="3"/>
        <v>0</v>
      </c>
      <c r="J32" s="206">
        <f t="shared" si="4"/>
        <v>0</v>
      </c>
      <c r="K32" s="206">
        <f t="shared" si="5"/>
        <v>0</v>
      </c>
      <c r="L32" s="211">
        <f t="shared" si="6"/>
        <v>0</v>
      </c>
    </row>
    <row r="33" spans="1:12" x14ac:dyDescent="0.25">
      <c r="A33" s="210">
        <f>'1. Inputs'!I32</f>
        <v>43395</v>
      </c>
      <c r="B33" s="232">
        <f>'3. NEW Calculations'!D28</f>
        <v>0</v>
      </c>
      <c r="C33" s="235">
        <f t="shared" si="7"/>
        <v>0</v>
      </c>
      <c r="D33" s="235">
        <f t="shared" si="8"/>
        <v>0</v>
      </c>
      <c r="E33" s="235">
        <f t="shared" si="9"/>
        <v>0</v>
      </c>
      <c r="F33" s="236">
        <f t="shared" si="10"/>
        <v>0</v>
      </c>
      <c r="G33" s="204"/>
      <c r="H33" s="217">
        <f>'1. Inputs'!N32*'1. Inputs'!$D$40</f>
        <v>0</v>
      </c>
      <c r="I33" s="206">
        <f t="shared" si="3"/>
        <v>0</v>
      </c>
      <c r="J33" s="206">
        <f t="shared" si="4"/>
        <v>0</v>
      </c>
      <c r="K33" s="206">
        <f t="shared" si="5"/>
        <v>0</v>
      </c>
      <c r="L33" s="211">
        <f t="shared" si="6"/>
        <v>0</v>
      </c>
    </row>
    <row r="34" spans="1:12" x14ac:dyDescent="0.25">
      <c r="A34" s="210">
        <f>'1. Inputs'!I33</f>
        <v>43396</v>
      </c>
      <c r="B34" s="232">
        <f>'3. NEW Calculations'!D29</f>
        <v>0</v>
      </c>
      <c r="C34" s="235">
        <f t="shared" si="7"/>
        <v>0</v>
      </c>
      <c r="D34" s="235">
        <f t="shared" si="8"/>
        <v>0</v>
      </c>
      <c r="E34" s="235">
        <f t="shared" si="9"/>
        <v>0</v>
      </c>
      <c r="F34" s="236">
        <f t="shared" si="10"/>
        <v>0</v>
      </c>
      <c r="G34" s="204"/>
      <c r="H34" s="217">
        <f>'1. Inputs'!N33*'1. Inputs'!$D$40</f>
        <v>0</v>
      </c>
      <c r="I34" s="206">
        <f t="shared" si="3"/>
        <v>0</v>
      </c>
      <c r="J34" s="206">
        <f t="shared" si="4"/>
        <v>0</v>
      </c>
      <c r="K34" s="206">
        <f t="shared" si="5"/>
        <v>0</v>
      </c>
      <c r="L34" s="211">
        <f t="shared" si="6"/>
        <v>0</v>
      </c>
    </row>
    <row r="35" spans="1:12" x14ac:dyDescent="0.25">
      <c r="A35" s="210">
        <f>'1. Inputs'!I34</f>
        <v>43397</v>
      </c>
      <c r="B35" s="232">
        <f>'3. NEW Calculations'!D30</f>
        <v>0</v>
      </c>
      <c r="C35" s="235">
        <f t="shared" si="7"/>
        <v>0</v>
      </c>
      <c r="D35" s="235">
        <f t="shared" si="8"/>
        <v>0</v>
      </c>
      <c r="E35" s="235">
        <f t="shared" si="9"/>
        <v>0</v>
      </c>
      <c r="F35" s="236">
        <f t="shared" si="10"/>
        <v>0</v>
      </c>
      <c r="G35" s="204"/>
      <c r="H35" s="217">
        <f>'1. Inputs'!N34*'1. Inputs'!$D$40</f>
        <v>0</v>
      </c>
      <c r="I35" s="206">
        <f t="shared" si="3"/>
        <v>0</v>
      </c>
      <c r="J35" s="206">
        <f t="shared" si="4"/>
        <v>0</v>
      </c>
      <c r="K35" s="206">
        <f t="shared" si="5"/>
        <v>0</v>
      </c>
      <c r="L35" s="211">
        <f t="shared" si="6"/>
        <v>0</v>
      </c>
    </row>
    <row r="36" spans="1:12" x14ac:dyDescent="0.25">
      <c r="A36" s="210">
        <f>'1. Inputs'!I35</f>
        <v>43398</v>
      </c>
      <c r="B36" s="232">
        <f>'3. NEW Calculations'!D31</f>
        <v>0</v>
      </c>
      <c r="C36" s="235">
        <f t="shared" si="7"/>
        <v>0</v>
      </c>
      <c r="D36" s="235">
        <f t="shared" si="8"/>
        <v>0</v>
      </c>
      <c r="E36" s="235">
        <f t="shared" si="9"/>
        <v>0</v>
      </c>
      <c r="F36" s="236">
        <f t="shared" si="10"/>
        <v>0</v>
      </c>
      <c r="G36" s="204"/>
      <c r="H36" s="217">
        <f>'1. Inputs'!N35*'1. Inputs'!$D$40</f>
        <v>0</v>
      </c>
      <c r="I36" s="206">
        <f t="shared" si="3"/>
        <v>0</v>
      </c>
      <c r="J36" s="206">
        <f t="shared" si="4"/>
        <v>0</v>
      </c>
      <c r="K36" s="206">
        <f t="shared" si="5"/>
        <v>0</v>
      </c>
      <c r="L36" s="211">
        <f t="shared" si="6"/>
        <v>0</v>
      </c>
    </row>
    <row r="37" spans="1:12" x14ac:dyDescent="0.25">
      <c r="A37" s="210">
        <f>'1. Inputs'!I36</f>
        <v>43399</v>
      </c>
      <c r="B37" s="232">
        <f>'3. NEW Calculations'!D32</f>
        <v>0</v>
      </c>
      <c r="C37" s="235">
        <f t="shared" si="7"/>
        <v>0</v>
      </c>
      <c r="D37" s="235">
        <f t="shared" si="8"/>
        <v>0</v>
      </c>
      <c r="E37" s="235">
        <f t="shared" si="9"/>
        <v>0</v>
      </c>
      <c r="F37" s="236">
        <f t="shared" si="10"/>
        <v>0</v>
      </c>
      <c r="G37" s="204"/>
      <c r="H37" s="217">
        <f>'1. Inputs'!N36*'1. Inputs'!$D$40</f>
        <v>0</v>
      </c>
      <c r="I37" s="206">
        <f t="shared" si="3"/>
        <v>0</v>
      </c>
      <c r="J37" s="206">
        <f t="shared" si="4"/>
        <v>0</v>
      </c>
      <c r="K37" s="206">
        <f t="shared" si="5"/>
        <v>0</v>
      </c>
      <c r="L37" s="211">
        <f t="shared" si="6"/>
        <v>0</v>
      </c>
    </row>
    <row r="38" spans="1:12" x14ac:dyDescent="0.25">
      <c r="A38" s="210">
        <f>'1. Inputs'!I37</f>
        <v>43400</v>
      </c>
      <c r="B38" s="232">
        <f>'3. NEW Calculations'!D33</f>
        <v>0</v>
      </c>
      <c r="C38" s="235">
        <f t="shared" si="7"/>
        <v>0</v>
      </c>
      <c r="D38" s="235">
        <f t="shared" si="8"/>
        <v>0</v>
      </c>
      <c r="E38" s="235">
        <f t="shared" si="9"/>
        <v>0</v>
      </c>
      <c r="F38" s="236">
        <f t="shared" si="10"/>
        <v>0</v>
      </c>
      <c r="G38" s="204"/>
      <c r="H38" s="217">
        <f>'1. Inputs'!N37*'1. Inputs'!$D$40</f>
        <v>0</v>
      </c>
      <c r="I38" s="206">
        <f t="shared" si="3"/>
        <v>0</v>
      </c>
      <c r="J38" s="206">
        <f t="shared" si="4"/>
        <v>0</v>
      </c>
      <c r="K38" s="206">
        <f t="shared" si="5"/>
        <v>0</v>
      </c>
      <c r="L38" s="211">
        <f t="shared" si="6"/>
        <v>0</v>
      </c>
    </row>
    <row r="39" spans="1:12" x14ac:dyDescent="0.25">
      <c r="A39" s="210">
        <f>'1. Inputs'!I38</f>
        <v>43401</v>
      </c>
      <c r="B39" s="232">
        <f>'3. NEW Calculations'!D34</f>
        <v>0</v>
      </c>
      <c r="C39" s="235">
        <f t="shared" si="7"/>
        <v>0</v>
      </c>
      <c r="D39" s="235">
        <f t="shared" si="8"/>
        <v>0</v>
      </c>
      <c r="E39" s="235">
        <f t="shared" si="9"/>
        <v>0</v>
      </c>
      <c r="F39" s="236">
        <f t="shared" si="10"/>
        <v>0</v>
      </c>
      <c r="G39" s="204"/>
      <c r="H39" s="217">
        <f>'1. Inputs'!N38*'1. Inputs'!$D$40</f>
        <v>0</v>
      </c>
      <c r="I39" s="206">
        <f t="shared" si="3"/>
        <v>0</v>
      </c>
      <c r="J39" s="206">
        <f t="shared" si="4"/>
        <v>0</v>
      </c>
      <c r="K39" s="206">
        <f t="shared" si="5"/>
        <v>0</v>
      </c>
      <c r="L39" s="211">
        <f t="shared" si="6"/>
        <v>0</v>
      </c>
    </row>
    <row r="40" spans="1:12" x14ac:dyDescent="0.25">
      <c r="A40" s="210">
        <f>'1. Inputs'!I39</f>
        <v>43402</v>
      </c>
      <c r="B40" s="232">
        <f>'3. NEW Calculations'!D35</f>
        <v>0</v>
      </c>
      <c r="C40" s="235">
        <f t="shared" si="7"/>
        <v>0</v>
      </c>
      <c r="D40" s="235">
        <f t="shared" si="8"/>
        <v>0</v>
      </c>
      <c r="E40" s="235">
        <f t="shared" si="9"/>
        <v>0</v>
      </c>
      <c r="F40" s="236">
        <f t="shared" si="10"/>
        <v>0</v>
      </c>
      <c r="G40" s="204"/>
      <c r="H40" s="217">
        <f>'1. Inputs'!N39*'1. Inputs'!$D$40</f>
        <v>0</v>
      </c>
      <c r="I40" s="206">
        <f t="shared" si="3"/>
        <v>0</v>
      </c>
      <c r="J40" s="206">
        <f t="shared" si="4"/>
        <v>0</v>
      </c>
      <c r="K40" s="206">
        <f t="shared" si="5"/>
        <v>0</v>
      </c>
      <c r="L40" s="211">
        <f t="shared" si="6"/>
        <v>0</v>
      </c>
    </row>
    <row r="41" spans="1:12" x14ac:dyDescent="0.25">
      <c r="A41" s="210">
        <f>'1. Inputs'!I40</f>
        <v>43403</v>
      </c>
      <c r="B41" s="232">
        <f>'3. NEW Calculations'!D36</f>
        <v>0</v>
      </c>
      <c r="C41" s="235">
        <f t="shared" si="7"/>
        <v>0</v>
      </c>
      <c r="D41" s="235">
        <f t="shared" si="8"/>
        <v>0</v>
      </c>
      <c r="E41" s="235">
        <f t="shared" si="9"/>
        <v>0</v>
      </c>
      <c r="F41" s="236">
        <f t="shared" si="10"/>
        <v>0</v>
      </c>
      <c r="G41" s="204"/>
      <c r="H41" s="217">
        <f>'1. Inputs'!N40*'1. Inputs'!$D$40</f>
        <v>0</v>
      </c>
      <c r="I41" s="206">
        <f t="shared" si="3"/>
        <v>0</v>
      </c>
      <c r="J41" s="206">
        <f t="shared" si="4"/>
        <v>0</v>
      </c>
      <c r="K41" s="206">
        <f t="shared" si="5"/>
        <v>0</v>
      </c>
      <c r="L41" s="211">
        <f t="shared" si="6"/>
        <v>0</v>
      </c>
    </row>
    <row r="42" spans="1:12" x14ac:dyDescent="0.25">
      <c r="A42" s="210">
        <f>'1. Inputs'!I41</f>
        <v>43404</v>
      </c>
      <c r="B42" s="232">
        <f>'3. NEW Calculations'!D37</f>
        <v>0</v>
      </c>
      <c r="C42" s="235">
        <f t="shared" si="7"/>
        <v>0</v>
      </c>
      <c r="D42" s="235">
        <f t="shared" si="8"/>
        <v>0</v>
      </c>
      <c r="E42" s="235">
        <f t="shared" si="9"/>
        <v>0</v>
      </c>
      <c r="F42" s="236">
        <f t="shared" si="10"/>
        <v>0</v>
      </c>
      <c r="G42" s="204"/>
      <c r="H42" s="217">
        <f>'1. Inputs'!N41*'1. Inputs'!$D$40</f>
        <v>0</v>
      </c>
      <c r="I42" s="206">
        <f t="shared" si="3"/>
        <v>0</v>
      </c>
      <c r="J42" s="206">
        <f t="shared" si="4"/>
        <v>0</v>
      </c>
      <c r="K42" s="206">
        <f t="shared" si="5"/>
        <v>0</v>
      </c>
      <c r="L42" s="211">
        <f t="shared" si="6"/>
        <v>0</v>
      </c>
    </row>
    <row r="43" spans="1:12" x14ac:dyDescent="0.25">
      <c r="A43" s="210">
        <f>'1. Inputs'!I42</f>
        <v>43405</v>
      </c>
      <c r="B43" s="232">
        <f>'3. NEW Calculations'!D38</f>
        <v>0</v>
      </c>
      <c r="C43" s="235">
        <f t="shared" si="7"/>
        <v>0</v>
      </c>
      <c r="D43" s="235">
        <f t="shared" si="8"/>
        <v>0</v>
      </c>
      <c r="E43" s="235">
        <f t="shared" si="9"/>
        <v>0</v>
      </c>
      <c r="F43" s="236">
        <f t="shared" si="10"/>
        <v>0</v>
      </c>
      <c r="G43" s="204"/>
      <c r="H43" s="217">
        <f>'1. Inputs'!N42*'1. Inputs'!$D$40</f>
        <v>0</v>
      </c>
      <c r="I43" s="206">
        <f t="shared" si="3"/>
        <v>0</v>
      </c>
      <c r="J43" s="206">
        <f t="shared" si="4"/>
        <v>0</v>
      </c>
      <c r="K43" s="206">
        <f t="shared" si="5"/>
        <v>0</v>
      </c>
      <c r="L43" s="211">
        <f t="shared" si="6"/>
        <v>0</v>
      </c>
    </row>
    <row r="44" spans="1:12" x14ac:dyDescent="0.25">
      <c r="A44" s="210">
        <f>'1. Inputs'!I43</f>
        <v>43406</v>
      </c>
      <c r="B44" s="232">
        <f>'3. NEW Calculations'!D39</f>
        <v>0</v>
      </c>
      <c r="C44" s="235">
        <f t="shared" si="7"/>
        <v>0</v>
      </c>
      <c r="D44" s="235">
        <f t="shared" si="8"/>
        <v>0</v>
      </c>
      <c r="E44" s="235">
        <f t="shared" si="9"/>
        <v>0</v>
      </c>
      <c r="F44" s="236">
        <f t="shared" si="10"/>
        <v>0</v>
      </c>
      <c r="G44" s="204"/>
      <c r="H44" s="217">
        <f>'1. Inputs'!N43*'1. Inputs'!$D$40</f>
        <v>0</v>
      </c>
      <c r="I44" s="206">
        <f t="shared" ref="I44:I75" si="11">SUM($H44:$H51)</f>
        <v>0</v>
      </c>
      <c r="J44" s="206">
        <f t="shared" ref="J44:J75" si="12">SUM($H44:$H52)</f>
        <v>0</v>
      </c>
      <c r="K44" s="206">
        <f t="shared" ref="K44:K75" si="13">SUM($H44:$H53)</f>
        <v>0</v>
      </c>
      <c r="L44" s="211">
        <f t="shared" ref="L44:L75" si="14">SUM($H44:$H54)</f>
        <v>0</v>
      </c>
    </row>
    <row r="45" spans="1:12" x14ac:dyDescent="0.25">
      <c r="A45" s="210">
        <f>'1. Inputs'!I44</f>
        <v>43407</v>
      </c>
      <c r="B45" s="232">
        <f>'3. NEW Calculations'!D40</f>
        <v>0</v>
      </c>
      <c r="C45" s="235">
        <f t="shared" si="7"/>
        <v>0</v>
      </c>
      <c r="D45" s="235">
        <f t="shared" si="8"/>
        <v>0</v>
      </c>
      <c r="E45" s="235">
        <f t="shared" si="9"/>
        <v>0</v>
      </c>
      <c r="F45" s="236">
        <f t="shared" si="10"/>
        <v>0</v>
      </c>
      <c r="G45" s="204"/>
      <c r="H45" s="217">
        <f>'1. Inputs'!N44*'1. Inputs'!$D$40</f>
        <v>0</v>
      </c>
      <c r="I45" s="206">
        <f t="shared" si="11"/>
        <v>0</v>
      </c>
      <c r="J45" s="206">
        <f t="shared" si="12"/>
        <v>0</v>
      </c>
      <c r="K45" s="206">
        <f t="shared" si="13"/>
        <v>0</v>
      </c>
      <c r="L45" s="211">
        <f t="shared" si="14"/>
        <v>0</v>
      </c>
    </row>
    <row r="46" spans="1:12" x14ac:dyDescent="0.25">
      <c r="A46" s="210">
        <f>'1. Inputs'!I45</f>
        <v>43408</v>
      </c>
      <c r="B46" s="232">
        <f>'3. NEW Calculations'!D41</f>
        <v>0</v>
      </c>
      <c r="C46" s="235">
        <f t="shared" si="7"/>
        <v>0</v>
      </c>
      <c r="D46" s="235">
        <f t="shared" si="8"/>
        <v>0</v>
      </c>
      <c r="E46" s="235">
        <f t="shared" si="9"/>
        <v>0</v>
      </c>
      <c r="F46" s="236">
        <f t="shared" si="10"/>
        <v>0</v>
      </c>
      <c r="G46" s="204"/>
      <c r="H46" s="217">
        <f>'1. Inputs'!N45*'1. Inputs'!$D$40</f>
        <v>0</v>
      </c>
      <c r="I46" s="206">
        <f t="shared" si="11"/>
        <v>0</v>
      </c>
      <c r="J46" s="206">
        <f t="shared" si="12"/>
        <v>0</v>
      </c>
      <c r="K46" s="206">
        <f t="shared" si="13"/>
        <v>0</v>
      </c>
      <c r="L46" s="211">
        <f t="shared" si="14"/>
        <v>0</v>
      </c>
    </row>
    <row r="47" spans="1:12" x14ac:dyDescent="0.25">
      <c r="A47" s="210">
        <f>'1. Inputs'!I46</f>
        <v>43409</v>
      </c>
      <c r="B47" s="232">
        <f>'3. NEW Calculations'!D42</f>
        <v>0</v>
      </c>
      <c r="C47" s="235">
        <f t="shared" si="7"/>
        <v>0</v>
      </c>
      <c r="D47" s="235">
        <f t="shared" si="8"/>
        <v>0</v>
      </c>
      <c r="E47" s="235">
        <f t="shared" si="9"/>
        <v>0</v>
      </c>
      <c r="F47" s="236">
        <f t="shared" si="10"/>
        <v>0</v>
      </c>
      <c r="G47" s="204"/>
      <c r="H47" s="217">
        <f>'1. Inputs'!N46*'1. Inputs'!$D$40</f>
        <v>0</v>
      </c>
      <c r="I47" s="206">
        <f t="shared" si="11"/>
        <v>0</v>
      </c>
      <c r="J47" s="206">
        <f t="shared" si="12"/>
        <v>0</v>
      </c>
      <c r="K47" s="206">
        <f t="shared" si="13"/>
        <v>0</v>
      </c>
      <c r="L47" s="211">
        <f t="shared" si="14"/>
        <v>0</v>
      </c>
    </row>
    <row r="48" spans="1:12" x14ac:dyDescent="0.25">
      <c r="A48" s="210">
        <f>'1. Inputs'!I47</f>
        <v>43410</v>
      </c>
      <c r="B48" s="232">
        <f>'3. NEW Calculations'!D43</f>
        <v>0</v>
      </c>
      <c r="C48" s="235">
        <f t="shared" si="7"/>
        <v>0</v>
      </c>
      <c r="D48" s="235">
        <f t="shared" si="8"/>
        <v>0</v>
      </c>
      <c r="E48" s="235">
        <f t="shared" si="9"/>
        <v>0</v>
      </c>
      <c r="F48" s="236">
        <f t="shared" si="10"/>
        <v>0</v>
      </c>
      <c r="G48" s="204"/>
      <c r="H48" s="217">
        <f>'1. Inputs'!N47*'1. Inputs'!$D$40</f>
        <v>0</v>
      </c>
      <c r="I48" s="206">
        <f t="shared" si="11"/>
        <v>0</v>
      </c>
      <c r="J48" s="206">
        <f t="shared" si="12"/>
        <v>0</v>
      </c>
      <c r="K48" s="206">
        <f t="shared" si="13"/>
        <v>0</v>
      </c>
      <c r="L48" s="211">
        <f t="shared" si="14"/>
        <v>0</v>
      </c>
    </row>
    <row r="49" spans="1:12" x14ac:dyDescent="0.25">
      <c r="A49" s="210">
        <f>'1. Inputs'!I48</f>
        <v>43411</v>
      </c>
      <c r="B49" s="232">
        <f>'3. NEW Calculations'!D44</f>
        <v>0</v>
      </c>
      <c r="C49" s="235">
        <f t="shared" si="7"/>
        <v>0</v>
      </c>
      <c r="D49" s="235">
        <f t="shared" si="8"/>
        <v>0</v>
      </c>
      <c r="E49" s="235">
        <f t="shared" si="9"/>
        <v>0</v>
      </c>
      <c r="F49" s="236">
        <f t="shared" si="10"/>
        <v>0</v>
      </c>
      <c r="G49" s="204"/>
      <c r="H49" s="217">
        <f>'1. Inputs'!N48*'1. Inputs'!$D$40</f>
        <v>0</v>
      </c>
      <c r="I49" s="206">
        <f t="shared" si="11"/>
        <v>0</v>
      </c>
      <c r="J49" s="206">
        <f t="shared" si="12"/>
        <v>0</v>
      </c>
      <c r="K49" s="206">
        <f t="shared" si="13"/>
        <v>0</v>
      </c>
      <c r="L49" s="211">
        <f t="shared" si="14"/>
        <v>0</v>
      </c>
    </row>
    <row r="50" spans="1:12" x14ac:dyDescent="0.25">
      <c r="A50" s="210">
        <f>'1. Inputs'!I49</f>
        <v>43412</v>
      </c>
      <c r="B50" s="232">
        <f>'3. NEW Calculations'!D45</f>
        <v>0</v>
      </c>
      <c r="C50" s="235">
        <f t="shared" si="7"/>
        <v>0</v>
      </c>
      <c r="D50" s="235">
        <f t="shared" si="8"/>
        <v>0</v>
      </c>
      <c r="E50" s="235">
        <f t="shared" si="9"/>
        <v>0</v>
      </c>
      <c r="F50" s="236">
        <f t="shared" si="10"/>
        <v>0</v>
      </c>
      <c r="G50" s="204"/>
      <c r="H50" s="217">
        <f>'1. Inputs'!N49*'1. Inputs'!$D$40</f>
        <v>0</v>
      </c>
      <c r="I50" s="206">
        <f t="shared" si="11"/>
        <v>0</v>
      </c>
      <c r="J50" s="206">
        <f t="shared" si="12"/>
        <v>0</v>
      </c>
      <c r="K50" s="206">
        <f t="shared" si="13"/>
        <v>0</v>
      </c>
      <c r="L50" s="211">
        <f t="shared" si="14"/>
        <v>0</v>
      </c>
    </row>
    <row r="51" spans="1:12" x14ac:dyDescent="0.25">
      <c r="A51" s="210">
        <f>'1. Inputs'!I50</f>
        <v>43413</v>
      </c>
      <c r="B51" s="232">
        <f>'3. NEW Calculations'!D46</f>
        <v>0</v>
      </c>
      <c r="C51" s="235">
        <f t="shared" si="7"/>
        <v>0</v>
      </c>
      <c r="D51" s="235">
        <f t="shared" si="8"/>
        <v>0</v>
      </c>
      <c r="E51" s="235">
        <f t="shared" si="9"/>
        <v>0</v>
      </c>
      <c r="F51" s="236">
        <f t="shared" si="10"/>
        <v>0</v>
      </c>
      <c r="G51" s="204"/>
      <c r="H51" s="217">
        <f>'1. Inputs'!N50*'1. Inputs'!$D$40</f>
        <v>0</v>
      </c>
      <c r="I51" s="206">
        <f t="shared" si="11"/>
        <v>0</v>
      </c>
      <c r="J51" s="206">
        <f t="shared" si="12"/>
        <v>0</v>
      </c>
      <c r="K51" s="206">
        <f t="shared" si="13"/>
        <v>0</v>
      </c>
      <c r="L51" s="211">
        <f t="shared" si="14"/>
        <v>0</v>
      </c>
    </row>
    <row r="52" spans="1:12" x14ac:dyDescent="0.25">
      <c r="A52" s="210">
        <f>'1. Inputs'!I51</f>
        <v>43414</v>
      </c>
      <c r="B52" s="232">
        <f>'3. NEW Calculations'!D47</f>
        <v>0</v>
      </c>
      <c r="C52" s="235">
        <f t="shared" si="7"/>
        <v>0</v>
      </c>
      <c r="D52" s="235">
        <f t="shared" si="8"/>
        <v>0</v>
      </c>
      <c r="E52" s="235">
        <f t="shared" si="9"/>
        <v>0</v>
      </c>
      <c r="F52" s="236">
        <f t="shared" si="10"/>
        <v>0</v>
      </c>
      <c r="G52" s="204"/>
      <c r="H52" s="217">
        <f>'1. Inputs'!N51*'1. Inputs'!$D$40</f>
        <v>0</v>
      </c>
      <c r="I52" s="206">
        <f t="shared" si="11"/>
        <v>0</v>
      </c>
      <c r="J52" s="206">
        <f t="shared" si="12"/>
        <v>0</v>
      </c>
      <c r="K52" s="206">
        <f t="shared" si="13"/>
        <v>0</v>
      </c>
      <c r="L52" s="211">
        <f t="shared" si="14"/>
        <v>0</v>
      </c>
    </row>
    <row r="53" spans="1:12" x14ac:dyDescent="0.25">
      <c r="A53" s="210">
        <f>'1. Inputs'!I52</f>
        <v>43415</v>
      </c>
      <c r="B53" s="232">
        <f>'3. NEW Calculations'!D48</f>
        <v>0</v>
      </c>
      <c r="C53" s="235">
        <f t="shared" si="7"/>
        <v>0</v>
      </c>
      <c r="D53" s="235">
        <f t="shared" si="8"/>
        <v>0</v>
      </c>
      <c r="E53" s="235">
        <f t="shared" si="9"/>
        <v>0</v>
      </c>
      <c r="F53" s="236">
        <f t="shared" si="10"/>
        <v>0</v>
      </c>
      <c r="G53" s="204"/>
      <c r="H53" s="217">
        <f>'1. Inputs'!N52*'1. Inputs'!$D$40</f>
        <v>0</v>
      </c>
      <c r="I53" s="206">
        <f t="shared" si="11"/>
        <v>0</v>
      </c>
      <c r="J53" s="206">
        <f t="shared" si="12"/>
        <v>0</v>
      </c>
      <c r="K53" s="206">
        <f t="shared" si="13"/>
        <v>0</v>
      </c>
      <c r="L53" s="211">
        <f t="shared" si="14"/>
        <v>0</v>
      </c>
    </row>
    <row r="54" spans="1:12" x14ac:dyDescent="0.25">
      <c r="A54" s="210">
        <f>'1. Inputs'!I53</f>
        <v>43416</v>
      </c>
      <c r="B54" s="232">
        <f>'3. NEW Calculations'!D49</f>
        <v>0</v>
      </c>
      <c r="C54" s="235">
        <f t="shared" si="7"/>
        <v>0</v>
      </c>
      <c r="D54" s="235">
        <f t="shared" si="8"/>
        <v>0</v>
      </c>
      <c r="E54" s="235">
        <f t="shared" si="9"/>
        <v>0</v>
      </c>
      <c r="F54" s="236">
        <f t="shared" si="10"/>
        <v>0</v>
      </c>
      <c r="G54" s="204"/>
      <c r="H54" s="217">
        <f>'1. Inputs'!N53*'1. Inputs'!$D$40</f>
        <v>0</v>
      </c>
      <c r="I54" s="206">
        <f t="shared" si="11"/>
        <v>0</v>
      </c>
      <c r="J54" s="206">
        <f t="shared" si="12"/>
        <v>0</v>
      </c>
      <c r="K54" s="206">
        <f t="shared" si="13"/>
        <v>0</v>
      </c>
      <c r="L54" s="211">
        <f t="shared" si="14"/>
        <v>0</v>
      </c>
    </row>
    <row r="55" spans="1:12" x14ac:dyDescent="0.25">
      <c r="A55" s="210">
        <f>'1. Inputs'!I54</f>
        <v>43417</v>
      </c>
      <c r="B55" s="232">
        <f>'3. NEW Calculations'!D50</f>
        <v>0</v>
      </c>
      <c r="C55" s="235">
        <f t="shared" si="7"/>
        <v>0</v>
      </c>
      <c r="D55" s="235">
        <f t="shared" si="8"/>
        <v>0</v>
      </c>
      <c r="E55" s="235">
        <f t="shared" si="9"/>
        <v>0</v>
      </c>
      <c r="F55" s="236">
        <f t="shared" si="10"/>
        <v>0</v>
      </c>
      <c r="G55" s="204"/>
      <c r="H55" s="217">
        <f>'1. Inputs'!N54*'1. Inputs'!$D$40</f>
        <v>0</v>
      </c>
      <c r="I55" s="206">
        <f t="shared" si="11"/>
        <v>0</v>
      </c>
      <c r="J55" s="206">
        <f t="shared" si="12"/>
        <v>0</v>
      </c>
      <c r="K55" s="206">
        <f t="shared" si="13"/>
        <v>0</v>
      </c>
      <c r="L55" s="211">
        <f t="shared" si="14"/>
        <v>0</v>
      </c>
    </row>
    <row r="56" spans="1:12" x14ac:dyDescent="0.25">
      <c r="A56" s="210">
        <f>'1. Inputs'!I55</f>
        <v>43418</v>
      </c>
      <c r="B56" s="232">
        <f>'3. NEW Calculations'!D51</f>
        <v>0</v>
      </c>
      <c r="C56" s="235">
        <f t="shared" si="7"/>
        <v>0</v>
      </c>
      <c r="D56" s="235">
        <f t="shared" si="8"/>
        <v>0</v>
      </c>
      <c r="E56" s="235">
        <f t="shared" si="9"/>
        <v>0</v>
      </c>
      <c r="F56" s="236">
        <f t="shared" si="10"/>
        <v>0</v>
      </c>
      <c r="G56" s="204"/>
      <c r="H56" s="217">
        <f>'1. Inputs'!N55*'1. Inputs'!$D$40</f>
        <v>0</v>
      </c>
      <c r="I56" s="206">
        <f t="shared" si="11"/>
        <v>0</v>
      </c>
      <c r="J56" s="206">
        <f t="shared" si="12"/>
        <v>0</v>
      </c>
      <c r="K56" s="206">
        <f t="shared" si="13"/>
        <v>0</v>
      </c>
      <c r="L56" s="211">
        <f t="shared" si="14"/>
        <v>0</v>
      </c>
    </row>
    <row r="57" spans="1:12" x14ac:dyDescent="0.25">
      <c r="A57" s="210">
        <f>'1. Inputs'!I56</f>
        <v>43419</v>
      </c>
      <c r="B57" s="232">
        <f>'3. NEW Calculations'!D52</f>
        <v>0</v>
      </c>
      <c r="C57" s="235">
        <f t="shared" si="7"/>
        <v>0</v>
      </c>
      <c r="D57" s="235">
        <f t="shared" si="8"/>
        <v>0</v>
      </c>
      <c r="E57" s="235">
        <f t="shared" si="9"/>
        <v>0</v>
      </c>
      <c r="F57" s="236">
        <f t="shared" si="10"/>
        <v>0</v>
      </c>
      <c r="G57" s="204"/>
      <c r="H57" s="217">
        <f>'1. Inputs'!N56*'1. Inputs'!$D$40</f>
        <v>0</v>
      </c>
      <c r="I57" s="206">
        <f t="shared" si="11"/>
        <v>0</v>
      </c>
      <c r="J57" s="206">
        <f t="shared" si="12"/>
        <v>0</v>
      </c>
      <c r="K57" s="206">
        <f t="shared" si="13"/>
        <v>0</v>
      </c>
      <c r="L57" s="211">
        <f t="shared" si="14"/>
        <v>0</v>
      </c>
    </row>
    <row r="58" spans="1:12" x14ac:dyDescent="0.25">
      <c r="A58" s="210">
        <f>'1. Inputs'!I57</f>
        <v>43420</v>
      </c>
      <c r="B58" s="232">
        <f>'3. NEW Calculations'!D53</f>
        <v>0</v>
      </c>
      <c r="C58" s="235">
        <f t="shared" si="7"/>
        <v>0</v>
      </c>
      <c r="D58" s="235">
        <f t="shared" si="8"/>
        <v>0</v>
      </c>
      <c r="E58" s="235">
        <f t="shared" si="9"/>
        <v>0</v>
      </c>
      <c r="F58" s="236">
        <f t="shared" si="10"/>
        <v>0</v>
      </c>
      <c r="G58" s="204"/>
      <c r="H58" s="217">
        <f>'1. Inputs'!N57*'1. Inputs'!$D$40</f>
        <v>0</v>
      </c>
      <c r="I58" s="206">
        <f t="shared" si="11"/>
        <v>0</v>
      </c>
      <c r="J58" s="206">
        <f t="shared" si="12"/>
        <v>0</v>
      </c>
      <c r="K58" s="206">
        <f t="shared" si="13"/>
        <v>0</v>
      </c>
      <c r="L58" s="211">
        <f t="shared" si="14"/>
        <v>0</v>
      </c>
    </row>
    <row r="59" spans="1:12" x14ac:dyDescent="0.25">
      <c r="A59" s="210">
        <f>'1. Inputs'!I58</f>
        <v>43421</v>
      </c>
      <c r="B59" s="232">
        <f>'3. NEW Calculations'!D54</f>
        <v>0</v>
      </c>
      <c r="C59" s="235">
        <f t="shared" si="7"/>
        <v>0</v>
      </c>
      <c r="D59" s="235">
        <f t="shared" si="8"/>
        <v>0</v>
      </c>
      <c r="E59" s="235">
        <f t="shared" si="9"/>
        <v>0</v>
      </c>
      <c r="F59" s="236">
        <f t="shared" si="10"/>
        <v>0</v>
      </c>
      <c r="G59" s="204"/>
      <c r="H59" s="217">
        <f>'1. Inputs'!N58*'1. Inputs'!$D$40</f>
        <v>0</v>
      </c>
      <c r="I59" s="206">
        <f t="shared" si="11"/>
        <v>0</v>
      </c>
      <c r="J59" s="206">
        <f t="shared" si="12"/>
        <v>0</v>
      </c>
      <c r="K59" s="206">
        <f t="shared" si="13"/>
        <v>0</v>
      </c>
      <c r="L59" s="211">
        <f t="shared" si="14"/>
        <v>0</v>
      </c>
    </row>
    <row r="60" spans="1:12" x14ac:dyDescent="0.25">
      <c r="A60" s="210">
        <f>'1. Inputs'!I59</f>
        <v>43422</v>
      </c>
      <c r="B60" s="232">
        <f>'3. NEW Calculations'!D55</f>
        <v>0</v>
      </c>
      <c r="C60" s="235">
        <f t="shared" si="7"/>
        <v>0</v>
      </c>
      <c r="D60" s="235">
        <f t="shared" si="8"/>
        <v>0</v>
      </c>
      <c r="E60" s="235">
        <f t="shared" si="9"/>
        <v>0</v>
      </c>
      <c r="F60" s="236">
        <f t="shared" si="10"/>
        <v>0</v>
      </c>
      <c r="G60" s="204"/>
      <c r="H60" s="217">
        <f>'1. Inputs'!N59*'1. Inputs'!$D$40</f>
        <v>0</v>
      </c>
      <c r="I60" s="206">
        <f t="shared" si="11"/>
        <v>0</v>
      </c>
      <c r="J60" s="206">
        <f t="shared" si="12"/>
        <v>0</v>
      </c>
      <c r="K60" s="206">
        <f t="shared" si="13"/>
        <v>0</v>
      </c>
      <c r="L60" s="211">
        <f t="shared" si="14"/>
        <v>0</v>
      </c>
    </row>
    <row r="61" spans="1:12" x14ac:dyDescent="0.25">
      <c r="A61" s="210">
        <f>'1. Inputs'!I60</f>
        <v>43423</v>
      </c>
      <c r="B61" s="232">
        <f>'3. NEW Calculations'!D56</f>
        <v>0</v>
      </c>
      <c r="C61" s="235">
        <f t="shared" si="7"/>
        <v>0</v>
      </c>
      <c r="D61" s="235">
        <f t="shared" si="8"/>
        <v>0</v>
      </c>
      <c r="E61" s="235">
        <f t="shared" si="9"/>
        <v>0</v>
      </c>
      <c r="F61" s="236">
        <f t="shared" si="10"/>
        <v>0</v>
      </c>
      <c r="G61" s="204"/>
      <c r="H61" s="217">
        <f>'1. Inputs'!N60*'1. Inputs'!$D$40</f>
        <v>0</v>
      </c>
      <c r="I61" s="206">
        <f t="shared" si="11"/>
        <v>0</v>
      </c>
      <c r="J61" s="206">
        <f t="shared" si="12"/>
        <v>0</v>
      </c>
      <c r="K61" s="206">
        <f t="shared" si="13"/>
        <v>0</v>
      </c>
      <c r="L61" s="211">
        <f t="shared" si="14"/>
        <v>0</v>
      </c>
    </row>
    <row r="62" spans="1:12" x14ac:dyDescent="0.25">
      <c r="A62" s="210">
        <f>'1. Inputs'!I61</f>
        <v>43424</v>
      </c>
      <c r="B62" s="232">
        <f>'3. NEW Calculations'!D57</f>
        <v>0</v>
      </c>
      <c r="C62" s="235">
        <f t="shared" si="7"/>
        <v>0</v>
      </c>
      <c r="D62" s="235">
        <f t="shared" si="8"/>
        <v>0</v>
      </c>
      <c r="E62" s="235">
        <f t="shared" si="9"/>
        <v>0</v>
      </c>
      <c r="F62" s="236">
        <f t="shared" si="10"/>
        <v>0</v>
      </c>
      <c r="G62" s="204"/>
      <c r="H62" s="217">
        <f>'1. Inputs'!N61*'1. Inputs'!$D$40</f>
        <v>0</v>
      </c>
      <c r="I62" s="206">
        <f t="shared" si="11"/>
        <v>0</v>
      </c>
      <c r="J62" s="206">
        <f t="shared" si="12"/>
        <v>0</v>
      </c>
      <c r="K62" s="206">
        <f t="shared" si="13"/>
        <v>0</v>
      </c>
      <c r="L62" s="211">
        <f t="shared" si="14"/>
        <v>0</v>
      </c>
    </row>
    <row r="63" spans="1:12" x14ac:dyDescent="0.25">
      <c r="A63" s="210">
        <f>'1. Inputs'!I62</f>
        <v>43425</v>
      </c>
      <c r="B63" s="232">
        <f>'3. NEW Calculations'!D58</f>
        <v>0</v>
      </c>
      <c r="C63" s="235">
        <f t="shared" si="7"/>
        <v>0</v>
      </c>
      <c r="D63" s="235">
        <f t="shared" si="8"/>
        <v>0</v>
      </c>
      <c r="E63" s="235">
        <f t="shared" si="9"/>
        <v>0</v>
      </c>
      <c r="F63" s="236">
        <f t="shared" si="10"/>
        <v>0</v>
      </c>
      <c r="G63" s="204"/>
      <c r="H63" s="217">
        <f>'1. Inputs'!N62*'1. Inputs'!$D$40</f>
        <v>0</v>
      </c>
      <c r="I63" s="206">
        <f t="shared" si="11"/>
        <v>0</v>
      </c>
      <c r="J63" s="206">
        <f t="shared" si="12"/>
        <v>0</v>
      </c>
      <c r="K63" s="206">
        <f t="shared" si="13"/>
        <v>0</v>
      </c>
      <c r="L63" s="211">
        <f t="shared" si="14"/>
        <v>0</v>
      </c>
    </row>
    <row r="64" spans="1:12" x14ac:dyDescent="0.25">
      <c r="A64" s="210">
        <f>'1. Inputs'!I63</f>
        <v>43426</v>
      </c>
      <c r="B64" s="232">
        <f>'3. NEW Calculations'!D59</f>
        <v>0</v>
      </c>
      <c r="C64" s="235">
        <f t="shared" si="7"/>
        <v>0</v>
      </c>
      <c r="D64" s="235">
        <f t="shared" si="8"/>
        <v>0</v>
      </c>
      <c r="E64" s="235">
        <f t="shared" si="9"/>
        <v>0</v>
      </c>
      <c r="F64" s="236">
        <f t="shared" si="10"/>
        <v>0</v>
      </c>
      <c r="G64" s="204"/>
      <c r="H64" s="217">
        <f>'1. Inputs'!N63*'1. Inputs'!$D$40</f>
        <v>0</v>
      </c>
      <c r="I64" s="206">
        <f t="shared" si="11"/>
        <v>0</v>
      </c>
      <c r="J64" s="206">
        <f t="shared" si="12"/>
        <v>0</v>
      </c>
      <c r="K64" s="206">
        <f t="shared" si="13"/>
        <v>0</v>
      </c>
      <c r="L64" s="211">
        <f t="shared" si="14"/>
        <v>0</v>
      </c>
    </row>
    <row r="65" spans="1:12" x14ac:dyDescent="0.25">
      <c r="A65" s="210">
        <f>'1. Inputs'!I64</f>
        <v>43427</v>
      </c>
      <c r="B65" s="232">
        <f>'3. NEW Calculations'!D60</f>
        <v>0</v>
      </c>
      <c r="C65" s="235">
        <f t="shared" si="7"/>
        <v>0</v>
      </c>
      <c r="D65" s="235">
        <f t="shared" si="8"/>
        <v>0</v>
      </c>
      <c r="E65" s="235">
        <f t="shared" si="9"/>
        <v>0</v>
      </c>
      <c r="F65" s="236">
        <f t="shared" si="10"/>
        <v>0</v>
      </c>
      <c r="G65" s="204"/>
      <c r="H65" s="217">
        <f>'1. Inputs'!N64*'1. Inputs'!$D$40</f>
        <v>0</v>
      </c>
      <c r="I65" s="206">
        <f t="shared" si="11"/>
        <v>0</v>
      </c>
      <c r="J65" s="206">
        <f t="shared" si="12"/>
        <v>0</v>
      </c>
      <c r="K65" s="206">
        <f t="shared" si="13"/>
        <v>0</v>
      </c>
      <c r="L65" s="211">
        <f t="shared" si="14"/>
        <v>0</v>
      </c>
    </row>
    <row r="66" spans="1:12" x14ac:dyDescent="0.25">
      <c r="A66" s="210">
        <f>'1. Inputs'!I65</f>
        <v>43428</v>
      </c>
      <c r="B66" s="232">
        <f>'3. NEW Calculations'!D61</f>
        <v>0</v>
      </c>
      <c r="C66" s="235">
        <f t="shared" si="7"/>
        <v>0</v>
      </c>
      <c r="D66" s="235">
        <f t="shared" si="8"/>
        <v>0</v>
      </c>
      <c r="E66" s="235">
        <f t="shared" si="9"/>
        <v>0</v>
      </c>
      <c r="F66" s="236">
        <f t="shared" si="10"/>
        <v>0</v>
      </c>
      <c r="G66" s="204"/>
      <c r="H66" s="217">
        <f>'1. Inputs'!N65*'1. Inputs'!$D$40</f>
        <v>0</v>
      </c>
      <c r="I66" s="206">
        <f t="shared" si="11"/>
        <v>0</v>
      </c>
      <c r="J66" s="206">
        <f t="shared" si="12"/>
        <v>0</v>
      </c>
      <c r="K66" s="206">
        <f t="shared" si="13"/>
        <v>0</v>
      </c>
      <c r="L66" s="211">
        <f t="shared" si="14"/>
        <v>0</v>
      </c>
    </row>
    <row r="67" spans="1:12" x14ac:dyDescent="0.25">
      <c r="A67" s="210">
        <f>'1. Inputs'!I66</f>
        <v>43429</v>
      </c>
      <c r="B67" s="232">
        <f>'3. NEW Calculations'!D62</f>
        <v>0</v>
      </c>
      <c r="C67" s="235">
        <f t="shared" si="7"/>
        <v>0</v>
      </c>
      <c r="D67" s="235">
        <f t="shared" si="8"/>
        <v>0</v>
      </c>
      <c r="E67" s="235">
        <f t="shared" si="9"/>
        <v>0</v>
      </c>
      <c r="F67" s="236">
        <f t="shared" si="10"/>
        <v>0</v>
      </c>
      <c r="G67" s="204"/>
      <c r="H67" s="217">
        <f>'1. Inputs'!N66*'1. Inputs'!$D$40</f>
        <v>0</v>
      </c>
      <c r="I67" s="206">
        <f t="shared" si="11"/>
        <v>0</v>
      </c>
      <c r="J67" s="206">
        <f t="shared" si="12"/>
        <v>0</v>
      </c>
      <c r="K67" s="206">
        <f t="shared" si="13"/>
        <v>0</v>
      </c>
      <c r="L67" s="211">
        <f t="shared" si="14"/>
        <v>0</v>
      </c>
    </row>
    <row r="68" spans="1:12" x14ac:dyDescent="0.25">
      <c r="A68" s="210">
        <f>'1. Inputs'!I67</f>
        <v>43430</v>
      </c>
      <c r="B68" s="232">
        <f>'3. NEW Calculations'!D63</f>
        <v>0</v>
      </c>
      <c r="C68" s="235">
        <f t="shared" si="7"/>
        <v>0</v>
      </c>
      <c r="D68" s="235">
        <f t="shared" si="8"/>
        <v>0</v>
      </c>
      <c r="E68" s="235">
        <f t="shared" si="9"/>
        <v>0</v>
      </c>
      <c r="F68" s="236">
        <f t="shared" si="10"/>
        <v>0</v>
      </c>
      <c r="G68" s="204"/>
      <c r="H68" s="217">
        <f>'1. Inputs'!N67*'1. Inputs'!$D$40</f>
        <v>0</v>
      </c>
      <c r="I68" s="206">
        <f t="shared" si="11"/>
        <v>0</v>
      </c>
      <c r="J68" s="206">
        <f t="shared" si="12"/>
        <v>0</v>
      </c>
      <c r="K68" s="206">
        <f t="shared" si="13"/>
        <v>0</v>
      </c>
      <c r="L68" s="211">
        <f t="shared" si="14"/>
        <v>0</v>
      </c>
    </row>
    <row r="69" spans="1:12" x14ac:dyDescent="0.25">
      <c r="A69" s="210">
        <f>'1. Inputs'!I68</f>
        <v>43431</v>
      </c>
      <c r="B69" s="232">
        <f>'3. NEW Calculations'!D64</f>
        <v>0</v>
      </c>
      <c r="C69" s="235">
        <f t="shared" si="7"/>
        <v>0</v>
      </c>
      <c r="D69" s="235">
        <f t="shared" si="8"/>
        <v>0</v>
      </c>
      <c r="E69" s="235">
        <f t="shared" si="9"/>
        <v>0</v>
      </c>
      <c r="F69" s="236">
        <f t="shared" si="10"/>
        <v>0</v>
      </c>
      <c r="G69" s="204"/>
      <c r="H69" s="217">
        <f>'1. Inputs'!N68*'1. Inputs'!$D$40</f>
        <v>0</v>
      </c>
      <c r="I69" s="206">
        <f t="shared" si="11"/>
        <v>0</v>
      </c>
      <c r="J69" s="206">
        <f t="shared" si="12"/>
        <v>0</v>
      </c>
      <c r="K69" s="206">
        <f t="shared" si="13"/>
        <v>0</v>
      </c>
      <c r="L69" s="211">
        <f t="shared" si="14"/>
        <v>0</v>
      </c>
    </row>
    <row r="70" spans="1:12" x14ac:dyDescent="0.25">
      <c r="A70" s="210">
        <f>'1. Inputs'!I69</f>
        <v>43432</v>
      </c>
      <c r="B70" s="232">
        <f>'3. NEW Calculations'!D65</f>
        <v>0</v>
      </c>
      <c r="C70" s="235">
        <f t="shared" si="7"/>
        <v>0</v>
      </c>
      <c r="D70" s="235">
        <f t="shared" si="8"/>
        <v>0</v>
      </c>
      <c r="E70" s="235">
        <f t="shared" si="9"/>
        <v>0</v>
      </c>
      <c r="F70" s="236">
        <f t="shared" si="10"/>
        <v>0</v>
      </c>
      <c r="G70" s="204"/>
      <c r="H70" s="217">
        <f>'1. Inputs'!N69*'1. Inputs'!$D$40</f>
        <v>0</v>
      </c>
      <c r="I70" s="206">
        <f t="shared" si="11"/>
        <v>0</v>
      </c>
      <c r="J70" s="206">
        <f t="shared" si="12"/>
        <v>0</v>
      </c>
      <c r="K70" s="206">
        <f t="shared" si="13"/>
        <v>0</v>
      </c>
      <c r="L70" s="211">
        <f t="shared" si="14"/>
        <v>0</v>
      </c>
    </row>
    <row r="71" spans="1:12" x14ac:dyDescent="0.25">
      <c r="A71" s="210">
        <f>'1. Inputs'!I70</f>
        <v>43433</v>
      </c>
      <c r="B71" s="232">
        <f>'3. NEW Calculations'!D66</f>
        <v>0</v>
      </c>
      <c r="C71" s="235">
        <f t="shared" si="7"/>
        <v>0</v>
      </c>
      <c r="D71" s="235">
        <f t="shared" si="8"/>
        <v>0</v>
      </c>
      <c r="E71" s="235">
        <f t="shared" si="9"/>
        <v>0</v>
      </c>
      <c r="F71" s="236">
        <f t="shared" si="10"/>
        <v>0</v>
      </c>
      <c r="G71" s="204"/>
      <c r="H71" s="217">
        <f>'1. Inputs'!N70*'1. Inputs'!$D$40</f>
        <v>0</v>
      </c>
      <c r="I71" s="206">
        <f t="shared" si="11"/>
        <v>0</v>
      </c>
      <c r="J71" s="206">
        <f t="shared" si="12"/>
        <v>0</v>
      </c>
      <c r="K71" s="206">
        <f t="shared" si="13"/>
        <v>0</v>
      </c>
      <c r="L71" s="211">
        <f t="shared" si="14"/>
        <v>0</v>
      </c>
    </row>
    <row r="72" spans="1:12" x14ac:dyDescent="0.25">
      <c r="A72" s="210">
        <f>'1. Inputs'!I71</f>
        <v>43434</v>
      </c>
      <c r="B72" s="232">
        <f>'3. NEW Calculations'!D67</f>
        <v>0</v>
      </c>
      <c r="C72" s="235">
        <f t="shared" si="7"/>
        <v>0</v>
      </c>
      <c r="D72" s="235">
        <f t="shared" si="8"/>
        <v>0</v>
      </c>
      <c r="E72" s="235">
        <f t="shared" si="9"/>
        <v>0</v>
      </c>
      <c r="F72" s="236">
        <f t="shared" si="10"/>
        <v>0</v>
      </c>
      <c r="G72" s="204"/>
      <c r="H72" s="217">
        <f>'1. Inputs'!N71*'1. Inputs'!$D$40</f>
        <v>0</v>
      </c>
      <c r="I72" s="206">
        <f t="shared" si="11"/>
        <v>0</v>
      </c>
      <c r="J72" s="206">
        <f t="shared" si="12"/>
        <v>0</v>
      </c>
      <c r="K72" s="206">
        <f t="shared" si="13"/>
        <v>0</v>
      </c>
      <c r="L72" s="211">
        <f t="shared" si="14"/>
        <v>0</v>
      </c>
    </row>
    <row r="73" spans="1:12" x14ac:dyDescent="0.25">
      <c r="A73" s="210">
        <f>'1. Inputs'!I72</f>
        <v>43435</v>
      </c>
      <c r="B73" s="232">
        <f>'3. NEW Calculations'!D68</f>
        <v>0</v>
      </c>
      <c r="C73" s="235">
        <f t="shared" si="7"/>
        <v>0</v>
      </c>
      <c r="D73" s="235">
        <f t="shared" si="8"/>
        <v>0</v>
      </c>
      <c r="E73" s="235">
        <f t="shared" si="9"/>
        <v>0</v>
      </c>
      <c r="F73" s="236">
        <f t="shared" si="10"/>
        <v>0</v>
      </c>
      <c r="G73" s="204"/>
      <c r="H73" s="217">
        <f>'1. Inputs'!N72*'1. Inputs'!$D$40</f>
        <v>0</v>
      </c>
      <c r="I73" s="206">
        <f t="shared" si="11"/>
        <v>0</v>
      </c>
      <c r="J73" s="206">
        <f t="shared" si="12"/>
        <v>0</v>
      </c>
      <c r="K73" s="206">
        <f t="shared" si="13"/>
        <v>0</v>
      </c>
      <c r="L73" s="211">
        <f t="shared" si="14"/>
        <v>0</v>
      </c>
    </row>
    <row r="74" spans="1:12" x14ac:dyDescent="0.25">
      <c r="A74" s="210">
        <f>'1. Inputs'!I73</f>
        <v>43436</v>
      </c>
      <c r="B74" s="232">
        <f>'3. NEW Calculations'!D69</f>
        <v>0</v>
      </c>
      <c r="C74" s="235">
        <f t="shared" si="7"/>
        <v>0</v>
      </c>
      <c r="D74" s="235">
        <f t="shared" si="8"/>
        <v>0</v>
      </c>
      <c r="E74" s="235">
        <f t="shared" si="9"/>
        <v>0</v>
      </c>
      <c r="F74" s="236">
        <f t="shared" si="10"/>
        <v>0</v>
      </c>
      <c r="G74" s="204"/>
      <c r="H74" s="217">
        <f>'1. Inputs'!N73*'1. Inputs'!$D$40</f>
        <v>0</v>
      </c>
      <c r="I74" s="206">
        <f t="shared" si="11"/>
        <v>0</v>
      </c>
      <c r="J74" s="206">
        <f t="shared" si="12"/>
        <v>0</v>
      </c>
      <c r="K74" s="206">
        <f t="shared" si="13"/>
        <v>0</v>
      </c>
      <c r="L74" s="211">
        <f t="shared" si="14"/>
        <v>0</v>
      </c>
    </row>
    <row r="75" spans="1:12" x14ac:dyDescent="0.25">
      <c r="A75" s="210">
        <f>'1. Inputs'!I74</f>
        <v>43437</v>
      </c>
      <c r="B75" s="232">
        <f>'3. NEW Calculations'!D70</f>
        <v>0</v>
      </c>
      <c r="C75" s="235">
        <f t="shared" si="7"/>
        <v>0</v>
      </c>
      <c r="D75" s="235">
        <f t="shared" si="8"/>
        <v>0</v>
      </c>
      <c r="E75" s="235">
        <f t="shared" si="9"/>
        <v>0</v>
      </c>
      <c r="F75" s="236">
        <f t="shared" si="10"/>
        <v>0</v>
      </c>
      <c r="G75" s="204"/>
      <c r="H75" s="217">
        <f>'1. Inputs'!N74*'1. Inputs'!$D$40</f>
        <v>0</v>
      </c>
      <c r="I75" s="206">
        <f t="shared" si="11"/>
        <v>0</v>
      </c>
      <c r="J75" s="206">
        <f t="shared" si="12"/>
        <v>0</v>
      </c>
      <c r="K75" s="206">
        <f t="shared" si="13"/>
        <v>0</v>
      </c>
      <c r="L75" s="211">
        <f t="shared" si="14"/>
        <v>0</v>
      </c>
    </row>
    <row r="76" spans="1:12" x14ac:dyDescent="0.25">
      <c r="A76" s="210">
        <f>'1. Inputs'!I75</f>
        <v>43438</v>
      </c>
      <c r="B76" s="232">
        <f>'3. NEW Calculations'!D71</f>
        <v>0</v>
      </c>
      <c r="C76" s="235">
        <f t="shared" si="7"/>
        <v>0</v>
      </c>
      <c r="D76" s="235">
        <f t="shared" si="8"/>
        <v>0</v>
      </c>
      <c r="E76" s="235">
        <f t="shared" si="9"/>
        <v>0</v>
      </c>
      <c r="F76" s="236">
        <f t="shared" si="10"/>
        <v>0</v>
      </c>
      <c r="G76" s="204"/>
      <c r="H76" s="217">
        <f>'1. Inputs'!N75*'1. Inputs'!$D$40</f>
        <v>0</v>
      </c>
      <c r="I76" s="206">
        <f t="shared" ref="I76:I104" si="15">SUM($H76:$H83)</f>
        <v>0</v>
      </c>
      <c r="J76" s="206">
        <f t="shared" ref="J76:J103" si="16">SUM($H76:$H84)</f>
        <v>0</v>
      </c>
      <c r="K76" s="206">
        <f t="shared" ref="K76:K102" si="17">SUM($H76:$H85)</f>
        <v>0</v>
      </c>
      <c r="L76" s="211">
        <f t="shared" ref="L76:L101" si="18">SUM($H76:$H86)</f>
        <v>0</v>
      </c>
    </row>
    <row r="77" spans="1:12" x14ac:dyDescent="0.25">
      <c r="A77" s="210">
        <f>'1. Inputs'!I76</f>
        <v>43439</v>
      </c>
      <c r="B77" s="232">
        <f>'3. NEW Calculations'!D72</f>
        <v>0</v>
      </c>
      <c r="C77" s="235">
        <f t="shared" ref="C77:C104" si="19">SUM($B77:$B84)</f>
        <v>0</v>
      </c>
      <c r="D77" s="235">
        <f t="shared" ref="D77:D103" si="20">SUM($B77:$B85)</f>
        <v>0</v>
      </c>
      <c r="E77" s="235">
        <f t="shared" ref="E77:E102" si="21">SUM($B77:$B86)</f>
        <v>0</v>
      </c>
      <c r="F77" s="236">
        <f t="shared" ref="F77:F101" si="22">SUM($B77:$B87)</f>
        <v>0</v>
      </c>
      <c r="G77" s="204"/>
      <c r="H77" s="217">
        <f>'1. Inputs'!N76*'1. Inputs'!$D$40</f>
        <v>0</v>
      </c>
      <c r="I77" s="206">
        <f t="shared" si="15"/>
        <v>0</v>
      </c>
      <c r="J77" s="206">
        <f t="shared" si="16"/>
        <v>0</v>
      </c>
      <c r="K77" s="206">
        <f t="shared" si="17"/>
        <v>0</v>
      </c>
      <c r="L77" s="211">
        <f t="shared" si="18"/>
        <v>0</v>
      </c>
    </row>
    <row r="78" spans="1:12" x14ac:dyDescent="0.25">
      <c r="A78" s="210">
        <f>'1. Inputs'!I77</f>
        <v>43440</v>
      </c>
      <c r="B78" s="232">
        <f>'3. NEW Calculations'!D73</f>
        <v>0</v>
      </c>
      <c r="C78" s="235">
        <f t="shared" si="19"/>
        <v>0</v>
      </c>
      <c r="D78" s="235">
        <f t="shared" si="20"/>
        <v>0</v>
      </c>
      <c r="E78" s="235">
        <f t="shared" si="21"/>
        <v>0</v>
      </c>
      <c r="F78" s="236">
        <f t="shared" si="22"/>
        <v>0</v>
      </c>
      <c r="G78" s="204"/>
      <c r="H78" s="217">
        <f>'1. Inputs'!N77*'1. Inputs'!$D$40</f>
        <v>0</v>
      </c>
      <c r="I78" s="206">
        <f t="shared" si="15"/>
        <v>0</v>
      </c>
      <c r="J78" s="206">
        <f t="shared" si="16"/>
        <v>0</v>
      </c>
      <c r="K78" s="206">
        <f t="shared" si="17"/>
        <v>0</v>
      </c>
      <c r="L78" s="211">
        <f t="shared" si="18"/>
        <v>0</v>
      </c>
    </row>
    <row r="79" spans="1:12" x14ac:dyDescent="0.25">
      <c r="A79" s="210">
        <f>'1. Inputs'!I78</f>
        <v>43441</v>
      </c>
      <c r="B79" s="232">
        <f>'3. NEW Calculations'!D74</f>
        <v>0</v>
      </c>
      <c r="C79" s="235">
        <f t="shared" si="19"/>
        <v>0</v>
      </c>
      <c r="D79" s="235">
        <f t="shared" si="20"/>
        <v>0</v>
      </c>
      <c r="E79" s="235">
        <f t="shared" si="21"/>
        <v>0</v>
      </c>
      <c r="F79" s="236">
        <f t="shared" si="22"/>
        <v>0</v>
      </c>
      <c r="G79" s="204"/>
      <c r="H79" s="217">
        <f>'1. Inputs'!N78*'1. Inputs'!$D$40</f>
        <v>0</v>
      </c>
      <c r="I79" s="206">
        <f t="shared" si="15"/>
        <v>0</v>
      </c>
      <c r="J79" s="206">
        <f t="shared" si="16"/>
        <v>0</v>
      </c>
      <c r="K79" s="206">
        <f t="shared" si="17"/>
        <v>0</v>
      </c>
      <c r="L79" s="211">
        <f t="shared" si="18"/>
        <v>0</v>
      </c>
    </row>
    <row r="80" spans="1:12" x14ac:dyDescent="0.25">
      <c r="A80" s="210">
        <f>'1. Inputs'!I79</f>
        <v>43442</v>
      </c>
      <c r="B80" s="232">
        <f>'3. NEW Calculations'!D75</f>
        <v>0</v>
      </c>
      <c r="C80" s="235">
        <f t="shared" si="19"/>
        <v>0</v>
      </c>
      <c r="D80" s="235">
        <f t="shared" si="20"/>
        <v>0</v>
      </c>
      <c r="E80" s="235">
        <f t="shared" si="21"/>
        <v>0</v>
      </c>
      <c r="F80" s="236">
        <f t="shared" si="22"/>
        <v>0</v>
      </c>
      <c r="G80" s="204"/>
      <c r="H80" s="217">
        <f>'1. Inputs'!N79*'1. Inputs'!$D$40</f>
        <v>0</v>
      </c>
      <c r="I80" s="206">
        <f t="shared" si="15"/>
        <v>0</v>
      </c>
      <c r="J80" s="206">
        <f t="shared" si="16"/>
        <v>0</v>
      </c>
      <c r="K80" s="206">
        <f t="shared" si="17"/>
        <v>0</v>
      </c>
      <c r="L80" s="211">
        <f t="shared" si="18"/>
        <v>0</v>
      </c>
    </row>
    <row r="81" spans="1:12" x14ac:dyDescent="0.25">
      <c r="A81" s="210">
        <f>'1. Inputs'!I80</f>
        <v>43443</v>
      </c>
      <c r="B81" s="232">
        <f>'3. NEW Calculations'!D76</f>
        <v>0</v>
      </c>
      <c r="C81" s="235">
        <f t="shared" si="19"/>
        <v>0</v>
      </c>
      <c r="D81" s="235">
        <f t="shared" si="20"/>
        <v>0</v>
      </c>
      <c r="E81" s="235">
        <f t="shared" si="21"/>
        <v>0</v>
      </c>
      <c r="F81" s="236">
        <f t="shared" si="22"/>
        <v>0</v>
      </c>
      <c r="G81" s="204"/>
      <c r="H81" s="217">
        <f>'1. Inputs'!N80*'1. Inputs'!$D$40</f>
        <v>0</v>
      </c>
      <c r="I81" s="206">
        <f t="shared" si="15"/>
        <v>0</v>
      </c>
      <c r="J81" s="206">
        <f t="shared" si="16"/>
        <v>0</v>
      </c>
      <c r="K81" s="206">
        <f t="shared" si="17"/>
        <v>0</v>
      </c>
      <c r="L81" s="211">
        <f t="shared" si="18"/>
        <v>0</v>
      </c>
    </row>
    <row r="82" spans="1:12" x14ac:dyDescent="0.25">
      <c r="A82" s="210">
        <f>'1. Inputs'!I81</f>
        <v>43444</v>
      </c>
      <c r="B82" s="232">
        <f>'3. NEW Calculations'!D77</f>
        <v>0</v>
      </c>
      <c r="C82" s="235">
        <f t="shared" si="19"/>
        <v>0</v>
      </c>
      <c r="D82" s="235">
        <f t="shared" si="20"/>
        <v>0</v>
      </c>
      <c r="E82" s="235">
        <f t="shared" si="21"/>
        <v>0</v>
      </c>
      <c r="F82" s="236">
        <f t="shared" si="22"/>
        <v>0</v>
      </c>
      <c r="G82" s="204"/>
      <c r="H82" s="217">
        <f>'1. Inputs'!N81*'1. Inputs'!$D$40</f>
        <v>0</v>
      </c>
      <c r="I82" s="206">
        <f t="shared" si="15"/>
        <v>0</v>
      </c>
      <c r="J82" s="206">
        <f t="shared" si="16"/>
        <v>0</v>
      </c>
      <c r="K82" s="206">
        <f t="shared" si="17"/>
        <v>0</v>
      </c>
      <c r="L82" s="211">
        <f t="shared" si="18"/>
        <v>0</v>
      </c>
    </row>
    <row r="83" spans="1:12" x14ac:dyDescent="0.25">
      <c r="A83" s="210">
        <f>'1. Inputs'!I82</f>
        <v>43445</v>
      </c>
      <c r="B83" s="232">
        <f>'3. NEW Calculations'!D78</f>
        <v>0</v>
      </c>
      <c r="C83" s="235">
        <f t="shared" si="19"/>
        <v>0</v>
      </c>
      <c r="D83" s="235">
        <f t="shared" si="20"/>
        <v>0</v>
      </c>
      <c r="E83" s="235">
        <f t="shared" si="21"/>
        <v>0</v>
      </c>
      <c r="F83" s="236">
        <f t="shared" si="22"/>
        <v>0</v>
      </c>
      <c r="G83" s="204"/>
      <c r="H83" s="217">
        <f>'1. Inputs'!N82*'1. Inputs'!$D$40</f>
        <v>0</v>
      </c>
      <c r="I83" s="206">
        <f t="shared" si="15"/>
        <v>0</v>
      </c>
      <c r="J83" s="206">
        <f t="shared" si="16"/>
        <v>0</v>
      </c>
      <c r="K83" s="206">
        <f t="shared" si="17"/>
        <v>0</v>
      </c>
      <c r="L83" s="211">
        <f t="shared" si="18"/>
        <v>0</v>
      </c>
    </row>
    <row r="84" spans="1:12" x14ac:dyDescent="0.25">
      <c r="A84" s="210">
        <f>'1. Inputs'!I83</f>
        <v>43446</v>
      </c>
      <c r="B84" s="232">
        <f>'3. NEW Calculations'!D79</f>
        <v>0</v>
      </c>
      <c r="C84" s="235">
        <f t="shared" si="19"/>
        <v>0</v>
      </c>
      <c r="D84" s="235">
        <f t="shared" si="20"/>
        <v>0</v>
      </c>
      <c r="E84" s="235">
        <f t="shared" si="21"/>
        <v>0</v>
      </c>
      <c r="F84" s="236">
        <f t="shared" si="22"/>
        <v>0</v>
      </c>
      <c r="G84" s="204"/>
      <c r="H84" s="217">
        <f>'1. Inputs'!N83*'1. Inputs'!$D$40</f>
        <v>0</v>
      </c>
      <c r="I84" s="206">
        <f t="shared" si="15"/>
        <v>0</v>
      </c>
      <c r="J84" s="206">
        <f t="shared" si="16"/>
        <v>0</v>
      </c>
      <c r="K84" s="206">
        <f t="shared" si="17"/>
        <v>0</v>
      </c>
      <c r="L84" s="211">
        <f t="shared" si="18"/>
        <v>0</v>
      </c>
    </row>
    <row r="85" spans="1:12" x14ac:dyDescent="0.25">
      <c r="A85" s="210">
        <f>'1. Inputs'!I84</f>
        <v>43447</v>
      </c>
      <c r="B85" s="232">
        <f>'3. NEW Calculations'!D80</f>
        <v>0</v>
      </c>
      <c r="C85" s="235">
        <f t="shared" si="19"/>
        <v>0</v>
      </c>
      <c r="D85" s="235">
        <f t="shared" si="20"/>
        <v>0</v>
      </c>
      <c r="E85" s="235">
        <f t="shared" si="21"/>
        <v>0</v>
      </c>
      <c r="F85" s="236">
        <f t="shared" si="22"/>
        <v>0</v>
      </c>
      <c r="G85" s="204"/>
      <c r="H85" s="217">
        <f>'1. Inputs'!N84*'1. Inputs'!$D$40</f>
        <v>0</v>
      </c>
      <c r="I85" s="206">
        <f t="shared" si="15"/>
        <v>0</v>
      </c>
      <c r="J85" s="206">
        <f t="shared" si="16"/>
        <v>0</v>
      </c>
      <c r="K85" s="206">
        <f t="shared" si="17"/>
        <v>0</v>
      </c>
      <c r="L85" s="211">
        <f t="shared" si="18"/>
        <v>0</v>
      </c>
    </row>
    <row r="86" spans="1:12" x14ac:dyDescent="0.25">
      <c r="A86" s="210">
        <f>'1. Inputs'!I85</f>
        <v>43448</v>
      </c>
      <c r="B86" s="232">
        <f>'3. NEW Calculations'!D81</f>
        <v>0</v>
      </c>
      <c r="C86" s="235">
        <f t="shared" si="19"/>
        <v>0</v>
      </c>
      <c r="D86" s="235">
        <f t="shared" si="20"/>
        <v>0</v>
      </c>
      <c r="E86" s="235">
        <f t="shared" si="21"/>
        <v>0</v>
      </c>
      <c r="F86" s="236">
        <f t="shared" si="22"/>
        <v>0</v>
      </c>
      <c r="G86" s="204"/>
      <c r="H86" s="217">
        <f>'1. Inputs'!N85*'1. Inputs'!$D$40</f>
        <v>0</v>
      </c>
      <c r="I86" s="206">
        <f t="shared" si="15"/>
        <v>0</v>
      </c>
      <c r="J86" s="206">
        <f t="shared" si="16"/>
        <v>0</v>
      </c>
      <c r="K86" s="206">
        <f t="shared" si="17"/>
        <v>0</v>
      </c>
      <c r="L86" s="211">
        <f t="shared" si="18"/>
        <v>0</v>
      </c>
    </row>
    <row r="87" spans="1:12" x14ac:dyDescent="0.25">
      <c r="A87" s="210">
        <f>'1. Inputs'!I86</f>
        <v>43449</v>
      </c>
      <c r="B87" s="232">
        <f>'3. NEW Calculations'!D82</f>
        <v>0</v>
      </c>
      <c r="C87" s="235">
        <f t="shared" si="19"/>
        <v>0</v>
      </c>
      <c r="D87" s="235">
        <f t="shared" si="20"/>
        <v>0</v>
      </c>
      <c r="E87" s="235">
        <f t="shared" si="21"/>
        <v>0</v>
      </c>
      <c r="F87" s="236">
        <f t="shared" si="22"/>
        <v>0</v>
      </c>
      <c r="G87" s="204"/>
      <c r="H87" s="217">
        <f>'1. Inputs'!N86*'1. Inputs'!$D$40</f>
        <v>0</v>
      </c>
      <c r="I87" s="206">
        <f t="shared" si="15"/>
        <v>0</v>
      </c>
      <c r="J87" s="206">
        <f t="shared" si="16"/>
        <v>0</v>
      </c>
      <c r="K87" s="206">
        <f t="shared" si="17"/>
        <v>0</v>
      </c>
      <c r="L87" s="211">
        <f t="shared" si="18"/>
        <v>0</v>
      </c>
    </row>
    <row r="88" spans="1:12" x14ac:dyDescent="0.25">
      <c r="A88" s="210">
        <f>'1. Inputs'!I87</f>
        <v>43450</v>
      </c>
      <c r="B88" s="232">
        <f>'3. NEW Calculations'!D83</f>
        <v>0</v>
      </c>
      <c r="C88" s="235">
        <f t="shared" si="19"/>
        <v>0</v>
      </c>
      <c r="D88" s="235">
        <f t="shared" si="20"/>
        <v>0</v>
      </c>
      <c r="E88" s="235">
        <f t="shared" si="21"/>
        <v>0</v>
      </c>
      <c r="F88" s="236">
        <f t="shared" si="22"/>
        <v>0</v>
      </c>
      <c r="G88" s="204"/>
      <c r="H88" s="217">
        <f>'1. Inputs'!N87*'1. Inputs'!$D$40</f>
        <v>0</v>
      </c>
      <c r="I88" s="206">
        <f t="shared" si="15"/>
        <v>0</v>
      </c>
      <c r="J88" s="206">
        <f t="shared" si="16"/>
        <v>0</v>
      </c>
      <c r="K88" s="206">
        <f t="shared" si="17"/>
        <v>0</v>
      </c>
      <c r="L88" s="211">
        <f t="shared" si="18"/>
        <v>0</v>
      </c>
    </row>
    <row r="89" spans="1:12" x14ac:dyDescent="0.25">
      <c r="A89" s="210">
        <f>'1. Inputs'!I88</f>
        <v>43451</v>
      </c>
      <c r="B89" s="232">
        <f>'3. NEW Calculations'!D84</f>
        <v>0</v>
      </c>
      <c r="C89" s="235">
        <f t="shared" si="19"/>
        <v>0</v>
      </c>
      <c r="D89" s="235">
        <f t="shared" si="20"/>
        <v>0</v>
      </c>
      <c r="E89" s="235">
        <f t="shared" si="21"/>
        <v>0</v>
      </c>
      <c r="F89" s="236">
        <f t="shared" si="22"/>
        <v>0</v>
      </c>
      <c r="G89" s="204"/>
      <c r="H89" s="217">
        <f>'1. Inputs'!N88*'1. Inputs'!$D$40</f>
        <v>0</v>
      </c>
      <c r="I89" s="206">
        <f t="shared" si="15"/>
        <v>0</v>
      </c>
      <c r="J89" s="206">
        <f t="shared" si="16"/>
        <v>0</v>
      </c>
      <c r="K89" s="206">
        <f t="shared" si="17"/>
        <v>0</v>
      </c>
      <c r="L89" s="211">
        <f t="shared" si="18"/>
        <v>0</v>
      </c>
    </row>
    <row r="90" spans="1:12" x14ac:dyDescent="0.25">
      <c r="A90" s="210">
        <f>'1. Inputs'!I89</f>
        <v>43452</v>
      </c>
      <c r="B90" s="232">
        <f>'3. NEW Calculations'!D85</f>
        <v>0</v>
      </c>
      <c r="C90" s="235">
        <f t="shared" si="19"/>
        <v>0</v>
      </c>
      <c r="D90" s="235">
        <f t="shared" si="20"/>
        <v>0</v>
      </c>
      <c r="E90" s="235">
        <f t="shared" si="21"/>
        <v>0</v>
      </c>
      <c r="F90" s="236">
        <f t="shared" si="22"/>
        <v>0</v>
      </c>
      <c r="G90" s="204"/>
      <c r="H90" s="217">
        <f>'1. Inputs'!N89*'1. Inputs'!$D$40</f>
        <v>0</v>
      </c>
      <c r="I90" s="206">
        <f t="shared" si="15"/>
        <v>0</v>
      </c>
      <c r="J90" s="206">
        <f t="shared" si="16"/>
        <v>0</v>
      </c>
      <c r="K90" s="206">
        <f t="shared" si="17"/>
        <v>0</v>
      </c>
      <c r="L90" s="211">
        <f t="shared" si="18"/>
        <v>0</v>
      </c>
    </row>
    <row r="91" spans="1:12" x14ac:dyDescent="0.25">
      <c r="A91" s="210">
        <f>'1. Inputs'!I90</f>
        <v>43453</v>
      </c>
      <c r="B91" s="232">
        <f>'3. NEW Calculations'!D86</f>
        <v>0</v>
      </c>
      <c r="C91" s="235">
        <f t="shared" si="19"/>
        <v>0</v>
      </c>
      <c r="D91" s="235">
        <f t="shared" si="20"/>
        <v>0</v>
      </c>
      <c r="E91" s="235">
        <f t="shared" si="21"/>
        <v>0</v>
      </c>
      <c r="F91" s="236">
        <f t="shared" si="22"/>
        <v>0</v>
      </c>
      <c r="G91" s="204"/>
      <c r="H91" s="217">
        <f>'1. Inputs'!N90*'1. Inputs'!$D$40</f>
        <v>0</v>
      </c>
      <c r="I91" s="206">
        <f t="shared" si="15"/>
        <v>0</v>
      </c>
      <c r="J91" s="206">
        <f t="shared" si="16"/>
        <v>0</v>
      </c>
      <c r="K91" s="206">
        <f t="shared" si="17"/>
        <v>0</v>
      </c>
      <c r="L91" s="211">
        <f t="shared" si="18"/>
        <v>0</v>
      </c>
    </row>
    <row r="92" spans="1:12" x14ac:dyDescent="0.25">
      <c r="A92" s="210">
        <f>'1. Inputs'!I91</f>
        <v>43454</v>
      </c>
      <c r="B92" s="232">
        <f>'3. NEW Calculations'!D87</f>
        <v>0</v>
      </c>
      <c r="C92" s="235">
        <f t="shared" si="19"/>
        <v>0</v>
      </c>
      <c r="D92" s="235">
        <f t="shared" si="20"/>
        <v>0</v>
      </c>
      <c r="E92" s="235">
        <f t="shared" si="21"/>
        <v>0</v>
      </c>
      <c r="F92" s="236">
        <f t="shared" si="22"/>
        <v>0</v>
      </c>
      <c r="G92" s="204"/>
      <c r="H92" s="217">
        <f>'1. Inputs'!N91*'1. Inputs'!$D$40</f>
        <v>0</v>
      </c>
      <c r="I92" s="206">
        <f t="shared" si="15"/>
        <v>0</v>
      </c>
      <c r="J92" s="206">
        <f t="shared" si="16"/>
        <v>0</v>
      </c>
      <c r="K92" s="206">
        <f t="shared" si="17"/>
        <v>0</v>
      </c>
      <c r="L92" s="211">
        <f t="shared" si="18"/>
        <v>0</v>
      </c>
    </row>
    <row r="93" spans="1:12" x14ac:dyDescent="0.25">
      <c r="A93" s="210">
        <f>'1. Inputs'!I92</f>
        <v>43455</v>
      </c>
      <c r="B93" s="232">
        <f>'3. NEW Calculations'!D88</f>
        <v>0</v>
      </c>
      <c r="C93" s="235">
        <f t="shared" si="19"/>
        <v>0</v>
      </c>
      <c r="D93" s="235">
        <f t="shared" si="20"/>
        <v>0</v>
      </c>
      <c r="E93" s="235">
        <f t="shared" si="21"/>
        <v>0</v>
      </c>
      <c r="F93" s="236">
        <f t="shared" si="22"/>
        <v>0</v>
      </c>
      <c r="G93" s="204"/>
      <c r="H93" s="217">
        <f>'1. Inputs'!N92*'1. Inputs'!$D$40</f>
        <v>0</v>
      </c>
      <c r="I93" s="206">
        <f t="shared" si="15"/>
        <v>0</v>
      </c>
      <c r="J93" s="206">
        <f t="shared" si="16"/>
        <v>0</v>
      </c>
      <c r="K93" s="206">
        <f t="shared" si="17"/>
        <v>0</v>
      </c>
      <c r="L93" s="211">
        <f t="shared" si="18"/>
        <v>0</v>
      </c>
    </row>
    <row r="94" spans="1:12" x14ac:dyDescent="0.25">
      <c r="A94" s="210">
        <f>'1. Inputs'!I93</f>
        <v>43456</v>
      </c>
      <c r="B94" s="232">
        <f>'3. NEW Calculations'!D89</f>
        <v>0</v>
      </c>
      <c r="C94" s="235">
        <f t="shared" si="19"/>
        <v>0</v>
      </c>
      <c r="D94" s="235">
        <f t="shared" si="20"/>
        <v>0</v>
      </c>
      <c r="E94" s="235">
        <f t="shared" si="21"/>
        <v>0</v>
      </c>
      <c r="F94" s="236">
        <f t="shared" si="22"/>
        <v>0</v>
      </c>
      <c r="G94" s="204"/>
      <c r="H94" s="217">
        <f>'1. Inputs'!N93*'1. Inputs'!$D$40</f>
        <v>0</v>
      </c>
      <c r="I94" s="206">
        <f t="shared" si="15"/>
        <v>0</v>
      </c>
      <c r="J94" s="206">
        <f t="shared" si="16"/>
        <v>0</v>
      </c>
      <c r="K94" s="206">
        <f t="shared" si="17"/>
        <v>0</v>
      </c>
      <c r="L94" s="211">
        <f t="shared" si="18"/>
        <v>0</v>
      </c>
    </row>
    <row r="95" spans="1:12" x14ac:dyDescent="0.25">
      <c r="A95" s="210">
        <f>'1. Inputs'!I94</f>
        <v>43457</v>
      </c>
      <c r="B95" s="232">
        <f>'3. NEW Calculations'!D90</f>
        <v>0</v>
      </c>
      <c r="C95" s="235">
        <f t="shared" si="19"/>
        <v>0</v>
      </c>
      <c r="D95" s="235">
        <f t="shared" si="20"/>
        <v>0</v>
      </c>
      <c r="E95" s="235">
        <f t="shared" si="21"/>
        <v>0</v>
      </c>
      <c r="F95" s="236">
        <f t="shared" si="22"/>
        <v>0</v>
      </c>
      <c r="G95" s="204"/>
      <c r="H95" s="217">
        <f>'1. Inputs'!N94*'1. Inputs'!$D$40</f>
        <v>0</v>
      </c>
      <c r="I95" s="206">
        <f t="shared" si="15"/>
        <v>0</v>
      </c>
      <c r="J95" s="206">
        <f t="shared" si="16"/>
        <v>0</v>
      </c>
      <c r="K95" s="206">
        <f t="shared" si="17"/>
        <v>0</v>
      </c>
      <c r="L95" s="211">
        <f t="shared" si="18"/>
        <v>0</v>
      </c>
    </row>
    <row r="96" spans="1:12" x14ac:dyDescent="0.25">
      <c r="A96" s="210">
        <f>'1. Inputs'!I95</f>
        <v>43458</v>
      </c>
      <c r="B96" s="232">
        <f>'3. NEW Calculations'!D91</f>
        <v>0</v>
      </c>
      <c r="C96" s="235">
        <f t="shared" si="19"/>
        <v>0</v>
      </c>
      <c r="D96" s="235">
        <f t="shared" si="20"/>
        <v>0</v>
      </c>
      <c r="E96" s="235">
        <f t="shared" si="21"/>
        <v>0</v>
      </c>
      <c r="F96" s="236">
        <f t="shared" si="22"/>
        <v>0</v>
      </c>
      <c r="G96" s="204"/>
      <c r="H96" s="217">
        <f>'1. Inputs'!N95*'1. Inputs'!$D$40</f>
        <v>0</v>
      </c>
      <c r="I96" s="206">
        <f t="shared" si="15"/>
        <v>0</v>
      </c>
      <c r="J96" s="206">
        <f t="shared" si="16"/>
        <v>0</v>
      </c>
      <c r="K96" s="206">
        <f t="shared" si="17"/>
        <v>0</v>
      </c>
      <c r="L96" s="211">
        <f t="shared" si="18"/>
        <v>0</v>
      </c>
    </row>
    <row r="97" spans="1:12" x14ac:dyDescent="0.25">
      <c r="A97" s="210">
        <f>'1. Inputs'!I96</f>
        <v>43459</v>
      </c>
      <c r="B97" s="232">
        <f>'3. NEW Calculations'!D92</f>
        <v>0</v>
      </c>
      <c r="C97" s="235">
        <f t="shared" si="19"/>
        <v>0</v>
      </c>
      <c r="D97" s="235">
        <f t="shared" si="20"/>
        <v>0</v>
      </c>
      <c r="E97" s="235">
        <f t="shared" si="21"/>
        <v>0</v>
      </c>
      <c r="F97" s="236">
        <f t="shared" si="22"/>
        <v>0</v>
      </c>
      <c r="G97" s="204"/>
      <c r="H97" s="217">
        <f>'1. Inputs'!N96*'1. Inputs'!$D$40</f>
        <v>0</v>
      </c>
      <c r="I97" s="206">
        <f t="shared" si="15"/>
        <v>0</v>
      </c>
      <c r="J97" s="206">
        <f t="shared" si="16"/>
        <v>0</v>
      </c>
      <c r="K97" s="206">
        <f t="shared" si="17"/>
        <v>0</v>
      </c>
      <c r="L97" s="211">
        <f t="shared" si="18"/>
        <v>0</v>
      </c>
    </row>
    <row r="98" spans="1:12" x14ac:dyDescent="0.25">
      <c r="A98" s="210">
        <f>'1. Inputs'!I97</f>
        <v>43460</v>
      </c>
      <c r="B98" s="232">
        <f>'3. NEW Calculations'!D93</f>
        <v>0</v>
      </c>
      <c r="C98" s="235">
        <f t="shared" si="19"/>
        <v>0</v>
      </c>
      <c r="D98" s="235">
        <f t="shared" si="20"/>
        <v>0</v>
      </c>
      <c r="E98" s="235">
        <f t="shared" si="21"/>
        <v>0</v>
      </c>
      <c r="F98" s="236">
        <f t="shared" si="22"/>
        <v>0</v>
      </c>
      <c r="G98" s="204"/>
      <c r="H98" s="217">
        <f>'1. Inputs'!N97*'1. Inputs'!$D$40</f>
        <v>0</v>
      </c>
      <c r="I98" s="206">
        <f t="shared" si="15"/>
        <v>0</v>
      </c>
      <c r="J98" s="206">
        <f t="shared" si="16"/>
        <v>0</v>
      </c>
      <c r="K98" s="206">
        <f t="shared" si="17"/>
        <v>0</v>
      </c>
      <c r="L98" s="211">
        <f t="shared" si="18"/>
        <v>0</v>
      </c>
    </row>
    <row r="99" spans="1:12" x14ac:dyDescent="0.25">
      <c r="A99" s="210">
        <f>'1. Inputs'!I98</f>
        <v>43461</v>
      </c>
      <c r="B99" s="232">
        <f>'3. NEW Calculations'!D94</f>
        <v>0</v>
      </c>
      <c r="C99" s="235">
        <f t="shared" si="19"/>
        <v>0</v>
      </c>
      <c r="D99" s="235">
        <f t="shared" si="20"/>
        <v>0</v>
      </c>
      <c r="E99" s="235">
        <f t="shared" si="21"/>
        <v>0</v>
      </c>
      <c r="F99" s="236">
        <f t="shared" si="22"/>
        <v>0</v>
      </c>
      <c r="G99" s="204"/>
      <c r="H99" s="217">
        <f>'1. Inputs'!N98*'1. Inputs'!$D$40</f>
        <v>0</v>
      </c>
      <c r="I99" s="206">
        <f t="shared" si="15"/>
        <v>0</v>
      </c>
      <c r="J99" s="206">
        <f t="shared" si="16"/>
        <v>0</v>
      </c>
      <c r="K99" s="206">
        <f t="shared" si="17"/>
        <v>0</v>
      </c>
      <c r="L99" s="211">
        <f t="shared" si="18"/>
        <v>0</v>
      </c>
    </row>
    <row r="100" spans="1:12" x14ac:dyDescent="0.25">
      <c r="A100" s="210">
        <f>'1. Inputs'!I99</f>
        <v>43462</v>
      </c>
      <c r="B100" s="232">
        <f>'3. NEW Calculations'!D95</f>
        <v>0</v>
      </c>
      <c r="C100" s="235">
        <f t="shared" si="19"/>
        <v>0</v>
      </c>
      <c r="D100" s="235">
        <f t="shared" si="20"/>
        <v>0</v>
      </c>
      <c r="E100" s="235">
        <f t="shared" si="21"/>
        <v>0</v>
      </c>
      <c r="F100" s="236">
        <f t="shared" si="22"/>
        <v>0</v>
      </c>
      <c r="G100" s="204"/>
      <c r="H100" s="217">
        <f>'1. Inputs'!N99*'1. Inputs'!$D$40</f>
        <v>0</v>
      </c>
      <c r="I100" s="206">
        <f t="shared" si="15"/>
        <v>0</v>
      </c>
      <c r="J100" s="206">
        <f t="shared" si="16"/>
        <v>0</v>
      </c>
      <c r="K100" s="206">
        <f t="shared" si="17"/>
        <v>0</v>
      </c>
      <c r="L100" s="211">
        <f t="shared" si="18"/>
        <v>0</v>
      </c>
    </row>
    <row r="101" spans="1:12" x14ac:dyDescent="0.25">
      <c r="A101" s="210">
        <f>'1. Inputs'!I100</f>
        <v>43463</v>
      </c>
      <c r="B101" s="232">
        <f>'3. NEW Calculations'!D96</f>
        <v>0</v>
      </c>
      <c r="C101" s="235">
        <f t="shared" si="19"/>
        <v>0</v>
      </c>
      <c r="D101" s="235">
        <f t="shared" si="20"/>
        <v>0</v>
      </c>
      <c r="E101" s="235">
        <f t="shared" si="21"/>
        <v>0</v>
      </c>
      <c r="F101" s="236">
        <f t="shared" si="22"/>
        <v>0</v>
      </c>
      <c r="G101" s="204"/>
      <c r="H101" s="217">
        <f>'1. Inputs'!N100*'1. Inputs'!$D$40</f>
        <v>0</v>
      </c>
      <c r="I101" s="206">
        <f t="shared" si="15"/>
        <v>0</v>
      </c>
      <c r="J101" s="206">
        <f t="shared" si="16"/>
        <v>0</v>
      </c>
      <c r="K101" s="206">
        <f t="shared" si="17"/>
        <v>0</v>
      </c>
      <c r="L101" s="211">
        <f t="shared" si="18"/>
        <v>0</v>
      </c>
    </row>
    <row r="102" spans="1:12" x14ac:dyDescent="0.25">
      <c r="A102" s="210">
        <f>'1. Inputs'!I101</f>
        <v>43464</v>
      </c>
      <c r="B102" s="232">
        <f>'3. NEW Calculations'!D97</f>
        <v>0</v>
      </c>
      <c r="C102" s="235">
        <f t="shared" si="19"/>
        <v>0</v>
      </c>
      <c r="D102" s="235">
        <f t="shared" si="20"/>
        <v>0</v>
      </c>
      <c r="E102" s="235">
        <f t="shared" si="21"/>
        <v>0</v>
      </c>
      <c r="F102" s="236"/>
      <c r="G102" s="204"/>
      <c r="H102" s="217">
        <f>'1. Inputs'!N101*'1. Inputs'!$D$40</f>
        <v>0</v>
      </c>
      <c r="I102" s="206">
        <f t="shared" si="15"/>
        <v>0</v>
      </c>
      <c r="J102" s="206">
        <f t="shared" si="16"/>
        <v>0</v>
      </c>
      <c r="K102" s="206">
        <f t="shared" si="17"/>
        <v>0</v>
      </c>
      <c r="L102" s="211"/>
    </row>
    <row r="103" spans="1:12" x14ac:dyDescent="0.25">
      <c r="A103" s="210">
        <f>'1. Inputs'!I102</f>
        <v>43465</v>
      </c>
      <c r="B103" s="232">
        <f>'3. NEW Calculations'!D98</f>
        <v>0</v>
      </c>
      <c r="C103" s="235">
        <f t="shared" si="19"/>
        <v>0</v>
      </c>
      <c r="D103" s="235">
        <f t="shared" si="20"/>
        <v>0</v>
      </c>
      <c r="E103" s="235"/>
      <c r="F103" s="236"/>
      <c r="G103" s="204"/>
      <c r="H103" s="217">
        <f>'1. Inputs'!N102*'1. Inputs'!$D$40</f>
        <v>0</v>
      </c>
      <c r="I103" s="206">
        <f t="shared" si="15"/>
        <v>0</v>
      </c>
      <c r="J103" s="206">
        <f t="shared" si="16"/>
        <v>0</v>
      </c>
      <c r="K103" s="207"/>
      <c r="L103" s="212"/>
    </row>
    <row r="104" spans="1:12" x14ac:dyDescent="0.25">
      <c r="A104" s="210">
        <f>'1. Inputs'!I103</f>
        <v>43466</v>
      </c>
      <c r="B104" s="232">
        <f>'3. NEW Calculations'!D99</f>
        <v>0</v>
      </c>
      <c r="C104" s="235">
        <f t="shared" si="19"/>
        <v>0</v>
      </c>
      <c r="D104" s="235"/>
      <c r="E104" s="235"/>
      <c r="F104" s="236"/>
      <c r="G104" s="204"/>
      <c r="H104" s="217">
        <f>'1. Inputs'!N103*'1. Inputs'!$D$40</f>
        <v>0</v>
      </c>
      <c r="I104" s="206">
        <f t="shared" si="15"/>
        <v>0</v>
      </c>
      <c r="J104" s="206"/>
      <c r="K104" s="207"/>
      <c r="L104" s="212"/>
    </row>
    <row r="105" spans="1:12" x14ac:dyDescent="0.25">
      <c r="A105" s="210">
        <f>'1. Inputs'!I104</f>
        <v>43467</v>
      </c>
      <c r="B105" s="232">
        <f>'3. NEW Calculations'!D100</f>
        <v>0</v>
      </c>
      <c r="C105" s="237"/>
      <c r="D105" s="237"/>
      <c r="E105" s="237"/>
      <c r="F105" s="238"/>
      <c r="G105" s="204"/>
      <c r="H105" s="217">
        <f>'1. Inputs'!N104*'1. Inputs'!$D$40</f>
        <v>0</v>
      </c>
      <c r="I105" s="206"/>
      <c r="J105" s="207"/>
      <c r="K105" s="207"/>
      <c r="L105" s="212"/>
    </row>
    <row r="106" spans="1:12" x14ac:dyDescent="0.25">
      <c r="A106" s="210">
        <f>'1. Inputs'!I105</f>
        <v>43468</v>
      </c>
      <c r="B106" s="232">
        <f>'3. NEW Calculations'!D101</f>
        <v>0</v>
      </c>
      <c r="C106" s="237"/>
      <c r="D106" s="237"/>
      <c r="E106" s="237"/>
      <c r="F106" s="238"/>
      <c r="G106" s="204"/>
      <c r="H106" s="217">
        <f>'1. Inputs'!N105*'1. Inputs'!$D$40</f>
        <v>0</v>
      </c>
      <c r="I106" s="206"/>
      <c r="J106" s="207"/>
      <c r="K106" s="207"/>
      <c r="L106" s="212"/>
    </row>
    <row r="107" spans="1:12" x14ac:dyDescent="0.25">
      <c r="A107" s="210">
        <f>'1. Inputs'!I106</f>
        <v>43469</v>
      </c>
      <c r="B107" s="232">
        <f>'3. NEW Calculations'!D102</f>
        <v>0</v>
      </c>
      <c r="C107" s="237"/>
      <c r="D107" s="237"/>
      <c r="E107" s="237"/>
      <c r="F107" s="238"/>
      <c r="G107" s="204"/>
      <c r="H107" s="217">
        <f>'1. Inputs'!N106*'1. Inputs'!$D$40</f>
        <v>0</v>
      </c>
      <c r="I107" s="206"/>
      <c r="J107" s="207"/>
      <c r="K107" s="207"/>
      <c r="L107" s="212"/>
    </row>
    <row r="108" spans="1:12" x14ac:dyDescent="0.25">
      <c r="A108" s="210">
        <f>'1. Inputs'!I107</f>
        <v>43470</v>
      </c>
      <c r="B108" s="232">
        <f>'3. NEW Calculations'!D103</f>
        <v>0</v>
      </c>
      <c r="C108" s="237"/>
      <c r="D108" s="237"/>
      <c r="E108" s="237"/>
      <c r="F108" s="238"/>
      <c r="G108" s="204"/>
      <c r="H108" s="217">
        <f>'1. Inputs'!N107*'1. Inputs'!$D$40</f>
        <v>0</v>
      </c>
      <c r="I108" s="206"/>
      <c r="J108" s="207"/>
      <c r="K108" s="207"/>
      <c r="L108" s="212"/>
    </row>
    <row r="109" spans="1:12" x14ac:dyDescent="0.25">
      <c r="A109" s="210">
        <f>'1. Inputs'!I108</f>
        <v>43471</v>
      </c>
      <c r="B109" s="232">
        <f>'3. NEW Calculations'!D104</f>
        <v>0</v>
      </c>
      <c r="C109" s="237"/>
      <c r="D109" s="237"/>
      <c r="E109" s="237"/>
      <c r="F109" s="238"/>
      <c r="G109" s="204"/>
      <c r="H109" s="217">
        <f>'1. Inputs'!N108*'1. Inputs'!$D$40</f>
        <v>0</v>
      </c>
      <c r="I109" s="206"/>
      <c r="J109" s="207"/>
      <c r="K109" s="207"/>
      <c r="L109" s="212"/>
    </row>
    <row r="110" spans="1:12" x14ac:dyDescent="0.25">
      <c r="A110" s="210">
        <f>'1. Inputs'!I109</f>
        <v>43472</v>
      </c>
      <c r="B110" s="232">
        <f>'3. NEW Calculations'!D105</f>
        <v>0</v>
      </c>
      <c r="C110" s="237"/>
      <c r="D110" s="237"/>
      <c r="E110" s="237"/>
      <c r="F110" s="238"/>
      <c r="G110" s="204"/>
      <c r="H110" s="217">
        <f>'1. Inputs'!N109*'1. Inputs'!$D$40</f>
        <v>0</v>
      </c>
      <c r="I110" s="206"/>
      <c r="J110" s="207"/>
      <c r="K110" s="207"/>
      <c r="L110" s="212"/>
    </row>
    <row r="111" spans="1:12" x14ac:dyDescent="0.25">
      <c r="A111" s="210">
        <f>'1. Inputs'!I110</f>
        <v>43473</v>
      </c>
      <c r="B111" s="232">
        <f>'3. NEW Calculations'!D106</f>
        <v>0</v>
      </c>
      <c r="C111" s="237"/>
      <c r="D111" s="237"/>
      <c r="E111" s="237"/>
      <c r="F111" s="238"/>
      <c r="G111" s="204"/>
      <c r="H111" s="217">
        <f>'1. Inputs'!N110*'1. Inputs'!$D$40</f>
        <v>0</v>
      </c>
      <c r="I111" s="206"/>
      <c r="J111" s="207"/>
      <c r="K111" s="207"/>
      <c r="L111" s="212"/>
    </row>
    <row r="112" spans="1:12" x14ac:dyDescent="0.25">
      <c r="A112" s="210">
        <f>'1. Inputs'!I111</f>
        <v>43474</v>
      </c>
      <c r="B112" s="232">
        <f>'3. NEW Calculations'!D107</f>
        <v>0</v>
      </c>
      <c r="C112" s="237"/>
      <c r="D112" s="237"/>
      <c r="E112" s="237"/>
      <c r="F112" s="238"/>
      <c r="G112" s="204"/>
      <c r="H112" s="217">
        <f>'1. Inputs'!N111*'1. Inputs'!$D$40</f>
        <v>0</v>
      </c>
      <c r="I112" s="206"/>
      <c r="J112" s="207"/>
      <c r="K112" s="207"/>
      <c r="L112" s="212"/>
    </row>
    <row r="113" spans="1:12" x14ac:dyDescent="0.25">
      <c r="A113" s="210">
        <f>'1. Inputs'!I112</f>
        <v>43475</v>
      </c>
      <c r="B113" s="232">
        <f>'3. NEW Calculations'!D108</f>
        <v>0</v>
      </c>
      <c r="C113" s="237"/>
      <c r="D113" s="237"/>
      <c r="E113" s="237"/>
      <c r="F113" s="238"/>
      <c r="G113" s="204"/>
      <c r="H113" s="217">
        <f>'1. Inputs'!N112*'1. Inputs'!$D$40</f>
        <v>0</v>
      </c>
      <c r="I113" s="206"/>
      <c r="J113" s="207"/>
      <c r="K113" s="207"/>
      <c r="L113" s="212"/>
    </row>
    <row r="114" spans="1:12" x14ac:dyDescent="0.25">
      <c r="A114" s="210">
        <f>'1. Inputs'!I113</f>
        <v>43476</v>
      </c>
      <c r="B114" s="232">
        <f>'3. NEW Calculations'!D109</f>
        <v>0</v>
      </c>
      <c r="C114" s="237"/>
      <c r="D114" s="237"/>
      <c r="E114" s="237"/>
      <c r="F114" s="238"/>
      <c r="G114" s="204"/>
      <c r="H114" s="217">
        <f>'1. Inputs'!N113*'1. Inputs'!$D$40</f>
        <v>0</v>
      </c>
      <c r="I114" s="206"/>
      <c r="J114" s="207"/>
      <c r="K114" s="207"/>
      <c r="L114" s="212"/>
    </row>
    <row r="115" spans="1:12" x14ac:dyDescent="0.25">
      <c r="A115" s="210">
        <f>'1. Inputs'!I114</f>
        <v>43477</v>
      </c>
      <c r="B115" s="232">
        <f>'3. NEW Calculations'!D110</f>
        <v>0</v>
      </c>
      <c r="C115" s="237"/>
      <c r="D115" s="237"/>
      <c r="E115" s="237"/>
      <c r="F115" s="238"/>
      <c r="G115" s="204"/>
      <c r="H115" s="217">
        <f>'1. Inputs'!N114*'1. Inputs'!$D$40</f>
        <v>0</v>
      </c>
      <c r="I115" s="206"/>
      <c r="J115" s="207"/>
      <c r="K115" s="207"/>
      <c r="L115" s="212"/>
    </row>
    <row r="116" spans="1:12" x14ac:dyDescent="0.25">
      <c r="A116" s="210">
        <f>'1. Inputs'!I115</f>
        <v>43478</v>
      </c>
      <c r="B116" s="232">
        <f>'3. NEW Calculations'!D111</f>
        <v>0</v>
      </c>
      <c r="C116" s="237"/>
      <c r="D116" s="237"/>
      <c r="E116" s="237"/>
      <c r="F116" s="238"/>
      <c r="G116" s="204"/>
      <c r="H116" s="217">
        <f>'1. Inputs'!N115*'1. Inputs'!$D$40</f>
        <v>0</v>
      </c>
      <c r="I116" s="206"/>
      <c r="J116" s="207"/>
      <c r="K116" s="207"/>
      <c r="L116" s="212"/>
    </row>
    <row r="117" spans="1:12" x14ac:dyDescent="0.25">
      <c r="A117" s="210">
        <f>'1. Inputs'!I116</f>
        <v>43479</v>
      </c>
      <c r="B117" s="232">
        <f>'3. NEW Calculations'!D112</f>
        <v>0</v>
      </c>
      <c r="C117" s="237"/>
      <c r="D117" s="237"/>
      <c r="E117" s="237"/>
      <c r="F117" s="238"/>
      <c r="G117" s="204"/>
      <c r="H117" s="217">
        <f>'1. Inputs'!N116*'1. Inputs'!$D$40</f>
        <v>0</v>
      </c>
      <c r="I117" s="206"/>
      <c r="J117" s="207"/>
      <c r="K117" s="207"/>
      <c r="L117" s="212"/>
    </row>
    <row r="118" spans="1:12" x14ac:dyDescent="0.25">
      <c r="A118" s="210">
        <f>'1. Inputs'!I117</f>
        <v>43480</v>
      </c>
      <c r="B118" s="232">
        <f>'3. NEW Calculations'!D113</f>
        <v>0</v>
      </c>
      <c r="C118" s="237"/>
      <c r="D118" s="237"/>
      <c r="E118" s="237"/>
      <c r="F118" s="238"/>
      <c r="G118" s="204"/>
      <c r="H118" s="217">
        <f>'1. Inputs'!N117*'1. Inputs'!$D$40</f>
        <v>0</v>
      </c>
      <c r="I118" s="206"/>
      <c r="J118" s="207"/>
      <c r="K118" s="207"/>
      <c r="L118" s="212"/>
    </row>
    <row r="119" spans="1:12" x14ac:dyDescent="0.25">
      <c r="A119" s="210">
        <f>'1. Inputs'!I118</f>
        <v>43481</v>
      </c>
      <c r="B119" s="232">
        <f>'3. NEW Calculations'!D114</f>
        <v>0</v>
      </c>
      <c r="C119" s="237"/>
      <c r="D119" s="237"/>
      <c r="E119" s="237"/>
      <c r="F119" s="238"/>
      <c r="G119" s="204"/>
      <c r="H119" s="217">
        <f>'1. Inputs'!N118*'1. Inputs'!$D$40</f>
        <v>0</v>
      </c>
      <c r="I119" s="206"/>
      <c r="J119" s="207"/>
      <c r="K119" s="207"/>
      <c r="L119" s="212"/>
    </row>
    <row r="120" spans="1:12" x14ac:dyDescent="0.25">
      <c r="A120" s="210">
        <f>'1. Inputs'!I119</f>
        <v>43482</v>
      </c>
      <c r="B120" s="232">
        <f>'3. NEW Calculations'!D115</f>
        <v>0</v>
      </c>
      <c r="C120" s="237"/>
      <c r="D120" s="237"/>
      <c r="E120" s="237"/>
      <c r="F120" s="238"/>
      <c r="G120" s="204"/>
      <c r="H120" s="217">
        <f>'1. Inputs'!N119*'1. Inputs'!$D$40</f>
        <v>0</v>
      </c>
      <c r="I120" s="206"/>
      <c r="J120" s="207"/>
      <c r="K120" s="207"/>
      <c r="L120" s="212"/>
    </row>
    <row r="121" spans="1:12" x14ac:dyDescent="0.25">
      <c r="A121" s="210">
        <f>'1. Inputs'!I120</f>
        <v>43483</v>
      </c>
      <c r="B121" s="232">
        <f>'3. NEW Calculations'!D116</f>
        <v>0</v>
      </c>
      <c r="C121" s="237"/>
      <c r="D121" s="237"/>
      <c r="E121" s="237"/>
      <c r="F121" s="238"/>
      <c r="G121" s="204"/>
      <c r="H121" s="217">
        <f>'1. Inputs'!N120*'1. Inputs'!$D$40</f>
        <v>0</v>
      </c>
      <c r="I121" s="206"/>
      <c r="J121" s="207"/>
      <c r="K121" s="207"/>
      <c r="L121" s="212"/>
    </row>
    <row r="122" spans="1:12" x14ac:dyDescent="0.25">
      <c r="A122" s="210">
        <f>'1. Inputs'!I121</f>
        <v>43484</v>
      </c>
      <c r="B122" s="232">
        <f>'3. NEW Calculations'!D117</f>
        <v>0</v>
      </c>
      <c r="C122" s="237"/>
      <c r="D122" s="237"/>
      <c r="E122" s="237"/>
      <c r="F122" s="238"/>
      <c r="G122" s="204"/>
      <c r="H122" s="217">
        <f>'1. Inputs'!N121*'1. Inputs'!$D$40</f>
        <v>0</v>
      </c>
      <c r="I122" s="206"/>
      <c r="J122" s="207"/>
      <c r="K122" s="207"/>
      <c r="L122" s="212"/>
    </row>
    <row r="123" spans="1:12" x14ac:dyDescent="0.25">
      <c r="A123" s="210">
        <f>'1. Inputs'!I122</f>
        <v>43485</v>
      </c>
      <c r="B123" s="232">
        <f>'3. NEW Calculations'!D118</f>
        <v>0</v>
      </c>
      <c r="C123" s="237"/>
      <c r="D123" s="237"/>
      <c r="E123" s="237"/>
      <c r="F123" s="238"/>
      <c r="G123" s="204"/>
      <c r="H123" s="217">
        <f>'1. Inputs'!N122*'1. Inputs'!$D$40</f>
        <v>0</v>
      </c>
      <c r="I123" s="206"/>
      <c r="J123" s="207"/>
      <c r="K123" s="207"/>
      <c r="L123" s="212"/>
    </row>
    <row r="124" spans="1:12" x14ac:dyDescent="0.25">
      <c r="A124" s="210">
        <f>'1. Inputs'!I123</f>
        <v>43486</v>
      </c>
      <c r="B124" s="232">
        <f>'3. NEW Calculations'!D119</f>
        <v>0</v>
      </c>
      <c r="C124" s="237"/>
      <c r="D124" s="237"/>
      <c r="E124" s="237"/>
      <c r="F124" s="238"/>
      <c r="G124" s="204"/>
      <c r="H124" s="217">
        <f>'1. Inputs'!N123*'1. Inputs'!$D$40</f>
        <v>0</v>
      </c>
      <c r="I124" s="206"/>
      <c r="J124" s="207"/>
      <c r="K124" s="207"/>
      <c r="L124" s="212"/>
    </row>
    <row r="125" spans="1:12" x14ac:dyDescent="0.25">
      <c r="A125" s="210">
        <f>'1. Inputs'!I124</f>
        <v>43487</v>
      </c>
      <c r="B125" s="232">
        <f>'3. NEW Calculations'!D120</f>
        <v>0</v>
      </c>
      <c r="C125" s="237"/>
      <c r="D125" s="237"/>
      <c r="E125" s="237"/>
      <c r="F125" s="238"/>
      <c r="G125" s="204"/>
      <c r="H125" s="217">
        <f>'1. Inputs'!N124*'1. Inputs'!$D$40</f>
        <v>0</v>
      </c>
      <c r="I125" s="206"/>
      <c r="J125" s="207"/>
      <c r="K125" s="207"/>
      <c r="L125" s="212"/>
    </row>
    <row r="126" spans="1:12" x14ac:dyDescent="0.25">
      <c r="A126" s="210">
        <f>'1. Inputs'!I125</f>
        <v>43488</v>
      </c>
      <c r="B126" s="232">
        <f>'3. NEW Calculations'!D121</f>
        <v>0</v>
      </c>
      <c r="C126" s="237"/>
      <c r="D126" s="237"/>
      <c r="E126" s="237"/>
      <c r="F126" s="238"/>
      <c r="G126" s="204"/>
      <c r="H126" s="217">
        <f>'1. Inputs'!N125*'1. Inputs'!$D$40</f>
        <v>0</v>
      </c>
      <c r="I126" s="206"/>
      <c r="J126" s="207"/>
      <c r="K126" s="207"/>
      <c r="L126" s="212"/>
    </row>
    <row r="127" spans="1:12" x14ac:dyDescent="0.25">
      <c r="A127" s="210">
        <f>'1. Inputs'!I126</f>
        <v>43489</v>
      </c>
      <c r="B127" s="232">
        <f>'3. NEW Calculations'!D122</f>
        <v>0</v>
      </c>
      <c r="C127" s="237"/>
      <c r="D127" s="237"/>
      <c r="E127" s="237"/>
      <c r="F127" s="238"/>
      <c r="G127" s="204"/>
      <c r="H127" s="217">
        <f>'1. Inputs'!N126*'1. Inputs'!$D$40</f>
        <v>0</v>
      </c>
      <c r="I127" s="206"/>
      <c r="J127" s="207"/>
      <c r="K127" s="207"/>
      <c r="L127" s="212"/>
    </row>
    <row r="128" spans="1:12" x14ac:dyDescent="0.25">
      <c r="A128" s="210">
        <f>'1. Inputs'!I127</f>
        <v>43490</v>
      </c>
      <c r="B128" s="232">
        <f>'3. NEW Calculations'!D123</f>
        <v>0</v>
      </c>
      <c r="C128" s="237"/>
      <c r="D128" s="237"/>
      <c r="E128" s="237"/>
      <c r="F128" s="238"/>
      <c r="G128" s="204"/>
      <c r="H128" s="217">
        <f>'1. Inputs'!N127*'1. Inputs'!$D$40</f>
        <v>0</v>
      </c>
      <c r="I128" s="206"/>
      <c r="J128" s="207"/>
      <c r="K128" s="207"/>
      <c r="L128" s="212"/>
    </row>
    <row r="129" spans="1:12" x14ac:dyDescent="0.25">
      <c r="A129" s="210">
        <f>'1. Inputs'!I128</f>
        <v>43491</v>
      </c>
      <c r="B129" s="232">
        <f>'3. NEW Calculations'!D124</f>
        <v>0</v>
      </c>
      <c r="C129" s="237"/>
      <c r="D129" s="237"/>
      <c r="E129" s="237"/>
      <c r="F129" s="238"/>
      <c r="G129" s="204"/>
      <c r="H129" s="217">
        <f>'1. Inputs'!N128*'1. Inputs'!$D$40</f>
        <v>0</v>
      </c>
      <c r="I129" s="206"/>
      <c r="J129" s="207"/>
      <c r="K129" s="207"/>
      <c r="L129" s="212"/>
    </row>
    <row r="130" spans="1:12" x14ac:dyDescent="0.25">
      <c r="A130" s="210">
        <f>'1. Inputs'!I129</f>
        <v>43492</v>
      </c>
      <c r="B130" s="232">
        <f>'3. NEW Calculations'!D125</f>
        <v>0</v>
      </c>
      <c r="C130" s="237"/>
      <c r="D130" s="237"/>
      <c r="E130" s="237"/>
      <c r="F130" s="238"/>
      <c r="G130" s="204"/>
      <c r="H130" s="217">
        <f>'1. Inputs'!N129*'1. Inputs'!$D$40</f>
        <v>0</v>
      </c>
      <c r="I130" s="206"/>
      <c r="J130" s="207"/>
      <c r="K130" s="207"/>
      <c r="L130" s="212"/>
    </row>
    <row r="131" spans="1:12" x14ac:dyDescent="0.25">
      <c r="A131" s="210">
        <f>'1. Inputs'!I130</f>
        <v>43493</v>
      </c>
      <c r="B131" s="232">
        <f>'3. NEW Calculations'!D126</f>
        <v>0</v>
      </c>
      <c r="C131" s="237"/>
      <c r="D131" s="237"/>
      <c r="E131" s="237"/>
      <c r="F131" s="238"/>
      <c r="G131" s="204"/>
      <c r="H131" s="217">
        <f>'1. Inputs'!N130*'1. Inputs'!$D$40</f>
        <v>0</v>
      </c>
      <c r="I131" s="206"/>
      <c r="J131" s="207"/>
      <c r="K131" s="207"/>
      <c r="L131" s="212"/>
    </row>
    <row r="132" spans="1:12" x14ac:dyDescent="0.25">
      <c r="A132" s="210">
        <f>'1. Inputs'!I131</f>
        <v>43494</v>
      </c>
      <c r="B132" s="232">
        <f>'3. NEW Calculations'!D127</f>
        <v>0</v>
      </c>
      <c r="C132" s="237"/>
      <c r="D132" s="237"/>
      <c r="E132" s="237"/>
      <c r="F132" s="238"/>
      <c r="G132" s="204"/>
      <c r="H132" s="217">
        <f>'1. Inputs'!N131*'1. Inputs'!$D$40</f>
        <v>0</v>
      </c>
      <c r="I132" s="206"/>
      <c r="J132" s="207"/>
      <c r="K132" s="207"/>
      <c r="L132" s="212"/>
    </row>
    <row r="133" spans="1:12" x14ac:dyDescent="0.25">
      <c r="A133" s="210">
        <f>'1. Inputs'!I132</f>
        <v>43495</v>
      </c>
      <c r="B133" s="232">
        <f>'3. NEW Calculations'!D128</f>
        <v>0</v>
      </c>
      <c r="C133" s="237"/>
      <c r="D133" s="237"/>
      <c r="E133" s="237"/>
      <c r="F133" s="238"/>
      <c r="G133" s="204"/>
      <c r="H133" s="217">
        <f>'1. Inputs'!N132*'1. Inputs'!$D$40</f>
        <v>0</v>
      </c>
      <c r="I133" s="206"/>
      <c r="J133" s="207"/>
      <c r="K133" s="207"/>
      <c r="L133" s="212"/>
    </row>
    <row r="134" spans="1:12" x14ac:dyDescent="0.25">
      <c r="A134" s="210">
        <f>'1. Inputs'!I133</f>
        <v>43496</v>
      </c>
      <c r="B134" s="232">
        <f>'3. NEW Calculations'!D129</f>
        <v>0</v>
      </c>
      <c r="C134" s="237"/>
      <c r="D134" s="237"/>
      <c r="E134" s="237"/>
      <c r="F134" s="238"/>
      <c r="G134" s="204"/>
      <c r="H134" s="217">
        <f>'1. Inputs'!N133*'1. Inputs'!$D$40</f>
        <v>0</v>
      </c>
      <c r="I134" s="206"/>
      <c r="J134" s="207"/>
      <c r="K134" s="207"/>
      <c r="L134" s="212"/>
    </row>
    <row r="135" spans="1:12" x14ac:dyDescent="0.25">
      <c r="A135" s="210">
        <f>'1. Inputs'!I134</f>
        <v>43497</v>
      </c>
      <c r="B135" s="232">
        <f>'3. NEW Calculations'!D130</f>
        <v>0</v>
      </c>
      <c r="C135" s="237"/>
      <c r="D135" s="237"/>
      <c r="E135" s="237"/>
      <c r="F135" s="238"/>
      <c r="G135" s="204"/>
      <c r="H135" s="217">
        <f>'1. Inputs'!N134*'1. Inputs'!$D$40</f>
        <v>0</v>
      </c>
      <c r="I135" s="206"/>
      <c r="J135" s="207"/>
      <c r="K135" s="207"/>
      <c r="L135" s="212"/>
    </row>
    <row r="136" spans="1:12" x14ac:dyDescent="0.25">
      <c r="A136" s="210">
        <f>'1. Inputs'!I135</f>
        <v>43498</v>
      </c>
      <c r="B136" s="232">
        <f>'3. NEW Calculations'!D131</f>
        <v>0</v>
      </c>
      <c r="C136" s="237"/>
      <c r="D136" s="237"/>
      <c r="E136" s="237"/>
      <c r="F136" s="238"/>
      <c r="G136" s="204"/>
      <c r="H136" s="217">
        <f>'1. Inputs'!N135*'1. Inputs'!$D$40</f>
        <v>0</v>
      </c>
      <c r="I136" s="206"/>
      <c r="J136" s="207"/>
      <c r="K136" s="207"/>
      <c r="L136" s="212"/>
    </row>
    <row r="137" spans="1:12" x14ac:dyDescent="0.25">
      <c r="A137" s="210">
        <f>'1. Inputs'!I136</f>
        <v>43499</v>
      </c>
      <c r="B137" s="232">
        <f>'3. NEW Calculations'!D132</f>
        <v>0</v>
      </c>
      <c r="C137" s="237"/>
      <c r="D137" s="237"/>
      <c r="E137" s="237"/>
      <c r="F137" s="238"/>
      <c r="G137" s="204"/>
      <c r="H137" s="217">
        <f>'1. Inputs'!N136*'1. Inputs'!$D$40</f>
        <v>0</v>
      </c>
      <c r="I137" s="206"/>
      <c r="J137" s="207"/>
      <c r="K137" s="207"/>
      <c r="L137" s="212"/>
    </row>
    <row r="138" spans="1:12" x14ac:dyDescent="0.25">
      <c r="A138" s="210">
        <f>'1. Inputs'!I137</f>
        <v>43500</v>
      </c>
      <c r="B138" s="232">
        <f>'3. NEW Calculations'!D133</f>
        <v>0</v>
      </c>
      <c r="C138" s="237"/>
      <c r="D138" s="237"/>
      <c r="E138" s="237"/>
      <c r="F138" s="238"/>
      <c r="G138" s="204"/>
      <c r="H138" s="217">
        <f>'1. Inputs'!N137*'1. Inputs'!$D$40</f>
        <v>0</v>
      </c>
      <c r="I138" s="206"/>
      <c r="J138" s="207"/>
      <c r="K138" s="207"/>
      <c r="L138" s="212"/>
    </row>
    <row r="139" spans="1:12" x14ac:dyDescent="0.25">
      <c r="A139" s="210">
        <f>'1. Inputs'!I138</f>
        <v>43501</v>
      </c>
      <c r="B139" s="232">
        <f>'3. NEW Calculations'!D134</f>
        <v>0</v>
      </c>
      <c r="C139" s="237"/>
      <c r="D139" s="237"/>
      <c r="E139" s="237"/>
      <c r="F139" s="238"/>
      <c r="G139" s="204"/>
      <c r="H139" s="217">
        <f>'1. Inputs'!N138*'1. Inputs'!$D$40</f>
        <v>0</v>
      </c>
      <c r="I139" s="206"/>
      <c r="J139" s="207"/>
      <c r="K139" s="207"/>
      <c r="L139" s="212"/>
    </row>
    <row r="140" spans="1:12" x14ac:dyDescent="0.25">
      <c r="A140" s="210">
        <f>'1. Inputs'!I139</f>
        <v>43502</v>
      </c>
      <c r="B140" s="232">
        <f>'3. NEW Calculations'!D135</f>
        <v>0</v>
      </c>
      <c r="C140" s="237"/>
      <c r="D140" s="237"/>
      <c r="E140" s="237"/>
      <c r="F140" s="238"/>
      <c r="G140" s="204"/>
      <c r="H140" s="217">
        <f>'1. Inputs'!N139*'1. Inputs'!$D$40</f>
        <v>0</v>
      </c>
      <c r="I140" s="206"/>
      <c r="J140" s="207"/>
      <c r="K140" s="207"/>
      <c r="L140" s="212"/>
    </row>
    <row r="141" spans="1:12" x14ac:dyDescent="0.25">
      <c r="A141" s="210">
        <f>'1. Inputs'!I140</f>
        <v>43503</v>
      </c>
      <c r="B141" s="232">
        <f>'3. NEW Calculations'!D136</f>
        <v>0</v>
      </c>
      <c r="C141" s="237"/>
      <c r="D141" s="237"/>
      <c r="E141" s="237"/>
      <c r="F141" s="238"/>
      <c r="G141" s="204"/>
      <c r="H141" s="217">
        <f>'1. Inputs'!N140*'1. Inputs'!$D$40</f>
        <v>0</v>
      </c>
      <c r="I141" s="206"/>
      <c r="J141" s="207"/>
      <c r="K141" s="207"/>
      <c r="L141" s="212"/>
    </row>
    <row r="142" spans="1:12" x14ac:dyDescent="0.25">
      <c r="A142" s="210">
        <f>'1. Inputs'!I141</f>
        <v>43504</v>
      </c>
      <c r="B142" s="232">
        <f>'3. NEW Calculations'!D137</f>
        <v>0</v>
      </c>
      <c r="C142" s="237"/>
      <c r="D142" s="237"/>
      <c r="E142" s="237"/>
      <c r="F142" s="238"/>
      <c r="G142" s="204"/>
      <c r="H142" s="217">
        <f>'1. Inputs'!N141*'1. Inputs'!$D$40</f>
        <v>0</v>
      </c>
      <c r="I142" s="206"/>
      <c r="J142" s="207"/>
      <c r="K142" s="207"/>
      <c r="L142" s="212"/>
    </row>
    <row r="143" spans="1:12" x14ac:dyDescent="0.25">
      <c r="A143" s="210">
        <f>'1. Inputs'!I142</f>
        <v>43505</v>
      </c>
      <c r="B143" s="232">
        <f>'3. NEW Calculations'!D138</f>
        <v>0</v>
      </c>
      <c r="C143" s="237"/>
      <c r="D143" s="237"/>
      <c r="E143" s="237"/>
      <c r="F143" s="238"/>
      <c r="G143" s="204"/>
      <c r="H143" s="217">
        <f>'1. Inputs'!N142*'1. Inputs'!$D$40</f>
        <v>0</v>
      </c>
      <c r="I143" s="206"/>
      <c r="J143" s="207"/>
      <c r="K143" s="207"/>
      <c r="L143" s="212"/>
    </row>
    <row r="144" spans="1:12" x14ac:dyDescent="0.25">
      <c r="A144" s="210">
        <f>'1. Inputs'!I143</f>
        <v>43506</v>
      </c>
      <c r="B144" s="232">
        <f>'3. NEW Calculations'!D139</f>
        <v>0</v>
      </c>
      <c r="C144" s="206"/>
      <c r="D144" s="206"/>
      <c r="E144" s="206"/>
      <c r="F144" s="211"/>
      <c r="G144" s="204"/>
      <c r="H144" s="217">
        <f>'1. Inputs'!N143*'1. Inputs'!$D$40</f>
        <v>0</v>
      </c>
      <c r="I144" s="206"/>
      <c r="J144" s="207"/>
      <c r="K144" s="207"/>
      <c r="L144" s="212"/>
    </row>
    <row r="145" spans="1:12" x14ac:dyDescent="0.25">
      <c r="A145" s="210">
        <f>'1. Inputs'!I144</f>
        <v>43507</v>
      </c>
      <c r="B145" s="232">
        <f>'3. NEW Calculations'!D140</f>
        <v>0</v>
      </c>
      <c r="C145" s="206"/>
      <c r="D145" s="206"/>
      <c r="E145" s="206"/>
      <c r="F145" s="211"/>
      <c r="G145" s="204"/>
      <c r="H145" s="217">
        <f>'1. Inputs'!N144*'1. Inputs'!$D$40</f>
        <v>0</v>
      </c>
      <c r="I145" s="206"/>
      <c r="J145" s="207"/>
      <c r="K145" s="207"/>
      <c r="L145" s="212"/>
    </row>
    <row r="146" spans="1:12" x14ac:dyDescent="0.25">
      <c r="A146" s="210">
        <f>'1. Inputs'!I145</f>
        <v>43508</v>
      </c>
      <c r="B146" s="232">
        <f>'3. NEW Calculations'!D141</f>
        <v>0</v>
      </c>
      <c r="C146" s="206"/>
      <c r="D146" s="206"/>
      <c r="E146" s="206"/>
      <c r="F146" s="211"/>
      <c r="G146" s="204"/>
      <c r="H146" s="217">
        <f>'1. Inputs'!N145*'1. Inputs'!$D$40</f>
        <v>0</v>
      </c>
      <c r="I146" s="206"/>
      <c r="J146" s="207"/>
      <c r="K146" s="207"/>
      <c r="L146" s="212"/>
    </row>
    <row r="147" spans="1:12" x14ac:dyDescent="0.25">
      <c r="A147" s="210">
        <f>'1. Inputs'!I146</f>
        <v>43509</v>
      </c>
      <c r="B147" s="232">
        <f>'3. NEW Calculations'!D142</f>
        <v>0</v>
      </c>
      <c r="C147" s="206"/>
      <c r="D147" s="206"/>
      <c r="E147" s="206"/>
      <c r="F147" s="211"/>
      <c r="G147" s="204"/>
      <c r="H147" s="217">
        <f>'1. Inputs'!N146*'1. Inputs'!$D$40</f>
        <v>0</v>
      </c>
      <c r="I147" s="206"/>
      <c r="J147" s="207"/>
      <c r="K147" s="207"/>
      <c r="L147" s="212"/>
    </row>
    <row r="148" spans="1:12" x14ac:dyDescent="0.25">
      <c r="A148" s="210">
        <f>'1. Inputs'!I147</f>
        <v>43510</v>
      </c>
      <c r="B148" s="232">
        <f>'3. NEW Calculations'!D143</f>
        <v>0</v>
      </c>
      <c r="C148" s="206"/>
      <c r="D148" s="206"/>
      <c r="E148" s="206"/>
      <c r="F148" s="211"/>
      <c r="G148" s="204"/>
      <c r="H148" s="217">
        <f>'1. Inputs'!N147*'1. Inputs'!$D$40</f>
        <v>0</v>
      </c>
      <c r="I148" s="206"/>
      <c r="J148" s="207"/>
      <c r="K148" s="207"/>
      <c r="L148" s="212"/>
    </row>
    <row r="149" spans="1:12" x14ac:dyDescent="0.25">
      <c r="A149" s="210">
        <f>'1. Inputs'!I148</f>
        <v>43511</v>
      </c>
      <c r="B149" s="232">
        <f>'3. NEW Calculations'!D144</f>
        <v>0</v>
      </c>
      <c r="C149" s="206"/>
      <c r="D149" s="206"/>
      <c r="E149" s="206"/>
      <c r="F149" s="211"/>
      <c r="G149" s="204"/>
      <c r="H149" s="217">
        <f>'1. Inputs'!N148*'1. Inputs'!$D$40</f>
        <v>0</v>
      </c>
      <c r="I149" s="206"/>
      <c r="J149" s="207"/>
      <c r="K149" s="207"/>
      <c r="L149" s="212"/>
    </row>
    <row r="150" spans="1:12" x14ac:dyDescent="0.25">
      <c r="A150" s="210">
        <f>'1. Inputs'!I149</f>
        <v>43512</v>
      </c>
      <c r="B150" s="232">
        <f>'3. NEW Calculations'!D145</f>
        <v>0</v>
      </c>
      <c r="C150" s="206"/>
      <c r="D150" s="206"/>
      <c r="E150" s="206"/>
      <c r="F150" s="211"/>
      <c r="G150" s="204"/>
      <c r="H150" s="217">
        <f>'1. Inputs'!N149*'1. Inputs'!$D$40</f>
        <v>0</v>
      </c>
      <c r="I150" s="206"/>
      <c r="J150" s="207"/>
      <c r="K150" s="207"/>
      <c r="L150" s="212"/>
    </row>
    <row r="151" spans="1:12" x14ac:dyDescent="0.25">
      <c r="A151" s="210">
        <f>'1. Inputs'!I150</f>
        <v>43513</v>
      </c>
      <c r="B151" s="232">
        <f>'3. NEW Calculations'!D146</f>
        <v>0</v>
      </c>
      <c r="C151" s="206"/>
      <c r="D151" s="206"/>
      <c r="E151" s="206"/>
      <c r="F151" s="211"/>
      <c r="G151" s="204"/>
      <c r="H151" s="217">
        <f>'1. Inputs'!N150*'1. Inputs'!$D$40</f>
        <v>0</v>
      </c>
      <c r="I151" s="206"/>
      <c r="J151" s="207"/>
      <c r="K151" s="207"/>
      <c r="L151" s="212"/>
    </row>
    <row r="152" spans="1:12" x14ac:dyDescent="0.25">
      <c r="A152" s="210">
        <f>'1. Inputs'!I151</f>
        <v>43514</v>
      </c>
      <c r="B152" s="232">
        <f>'3. NEW Calculations'!D147</f>
        <v>0</v>
      </c>
      <c r="C152" s="206"/>
      <c r="D152" s="206"/>
      <c r="E152" s="206"/>
      <c r="F152" s="211"/>
      <c r="G152" s="204"/>
      <c r="H152" s="217">
        <f>'1. Inputs'!N151*'1. Inputs'!$D$40</f>
        <v>0</v>
      </c>
      <c r="I152" s="206"/>
      <c r="J152" s="207"/>
      <c r="K152" s="207"/>
      <c r="L152" s="212"/>
    </row>
    <row r="153" spans="1:12" x14ac:dyDescent="0.25">
      <c r="A153" s="210">
        <f>'1. Inputs'!I152</f>
        <v>43515</v>
      </c>
      <c r="B153" s="232">
        <f>'3. NEW Calculations'!D148</f>
        <v>0</v>
      </c>
      <c r="C153" s="206"/>
      <c r="D153" s="206"/>
      <c r="E153" s="206"/>
      <c r="F153" s="211"/>
      <c r="G153" s="204"/>
      <c r="H153" s="217">
        <f>'1. Inputs'!N152*'1. Inputs'!$D$40</f>
        <v>0</v>
      </c>
      <c r="I153" s="206"/>
      <c r="J153" s="207"/>
      <c r="K153" s="207"/>
      <c r="L153" s="212"/>
    </row>
    <row r="154" spans="1:12" x14ac:dyDescent="0.25">
      <c r="A154" s="210">
        <f>'1. Inputs'!I153</f>
        <v>43516</v>
      </c>
      <c r="B154" s="232">
        <f>'3. NEW Calculations'!D149</f>
        <v>0</v>
      </c>
      <c r="C154" s="206"/>
      <c r="D154" s="206"/>
      <c r="E154" s="206"/>
      <c r="F154" s="211"/>
      <c r="G154" s="204"/>
      <c r="H154" s="217">
        <f>'1. Inputs'!N153*'1. Inputs'!$D$40</f>
        <v>0</v>
      </c>
      <c r="I154" s="206"/>
      <c r="J154" s="207"/>
      <c r="K154" s="207"/>
      <c r="L154" s="212"/>
    </row>
    <row r="155" spans="1:12" x14ac:dyDescent="0.25">
      <c r="A155" s="210">
        <f>'1. Inputs'!I154</f>
        <v>43517</v>
      </c>
      <c r="B155" s="232">
        <f>'3. NEW Calculations'!D150</f>
        <v>0</v>
      </c>
      <c r="C155" s="206"/>
      <c r="D155" s="206"/>
      <c r="E155" s="206"/>
      <c r="F155" s="211"/>
      <c r="G155" s="204"/>
      <c r="H155" s="217">
        <f>'1. Inputs'!N154*'1. Inputs'!$D$40</f>
        <v>0</v>
      </c>
      <c r="I155" s="206"/>
      <c r="J155" s="207"/>
      <c r="K155" s="207"/>
      <c r="L155" s="212"/>
    </row>
    <row r="156" spans="1:12" x14ac:dyDescent="0.25">
      <c r="A156" s="210">
        <f>'1. Inputs'!I155</f>
        <v>43518</v>
      </c>
      <c r="B156" s="232">
        <f>'3. NEW Calculations'!D151</f>
        <v>0</v>
      </c>
      <c r="C156" s="206"/>
      <c r="D156" s="206"/>
      <c r="E156" s="206"/>
      <c r="F156" s="211"/>
      <c r="G156" s="204"/>
      <c r="H156" s="217">
        <f>'1. Inputs'!N155*'1. Inputs'!$D$40</f>
        <v>0</v>
      </c>
      <c r="I156" s="206"/>
      <c r="J156" s="207"/>
      <c r="K156" s="207"/>
      <c r="L156" s="212"/>
    </row>
    <row r="157" spans="1:12" x14ac:dyDescent="0.25">
      <c r="A157" s="210">
        <f>'1. Inputs'!I156</f>
        <v>43519</v>
      </c>
      <c r="B157" s="232">
        <f>'3. NEW Calculations'!D152</f>
        <v>0</v>
      </c>
      <c r="C157" s="206"/>
      <c r="D157" s="206"/>
      <c r="E157" s="206"/>
      <c r="F157" s="211"/>
      <c r="G157" s="204"/>
      <c r="H157" s="217">
        <f>'1. Inputs'!N156*'1. Inputs'!$D$40</f>
        <v>0</v>
      </c>
      <c r="I157" s="207"/>
      <c r="J157" s="207"/>
      <c r="K157" s="207"/>
      <c r="L157" s="212"/>
    </row>
    <row r="158" spans="1:12" x14ac:dyDescent="0.25">
      <c r="A158" s="210">
        <f>'1. Inputs'!I157</f>
        <v>43520</v>
      </c>
      <c r="B158" s="232">
        <f>'3. NEW Calculations'!D153</f>
        <v>0</v>
      </c>
      <c r="C158" s="206"/>
      <c r="D158" s="206"/>
      <c r="E158" s="206"/>
      <c r="F158" s="211"/>
      <c r="G158" s="204"/>
      <c r="H158" s="217">
        <f>'1. Inputs'!N157*'1. Inputs'!$D$40</f>
        <v>0</v>
      </c>
      <c r="I158" s="207"/>
      <c r="J158" s="207"/>
      <c r="K158" s="207"/>
      <c r="L158" s="212"/>
    </row>
    <row r="159" spans="1:12" x14ac:dyDescent="0.25">
      <c r="A159" s="210">
        <f>'1. Inputs'!I158</f>
        <v>43521</v>
      </c>
      <c r="B159" s="232">
        <f>'3. NEW Calculations'!D154</f>
        <v>0</v>
      </c>
      <c r="C159" s="206"/>
      <c r="D159" s="206"/>
      <c r="E159" s="206"/>
      <c r="F159" s="211"/>
      <c r="G159" s="204"/>
      <c r="H159" s="217">
        <f>'1. Inputs'!N158*'1. Inputs'!$D$40</f>
        <v>0</v>
      </c>
      <c r="I159" s="207"/>
      <c r="J159" s="207"/>
      <c r="K159" s="207"/>
      <c r="L159" s="212"/>
    </row>
    <row r="160" spans="1:12" x14ac:dyDescent="0.25">
      <c r="A160" s="210">
        <f>'1. Inputs'!I159</f>
        <v>43522</v>
      </c>
      <c r="B160" s="232">
        <f>'3. NEW Calculations'!D155</f>
        <v>0</v>
      </c>
      <c r="C160" s="206"/>
      <c r="D160" s="206"/>
      <c r="E160" s="206"/>
      <c r="F160" s="211"/>
      <c r="G160" s="204"/>
      <c r="H160" s="217">
        <f>'1. Inputs'!N159*'1. Inputs'!$D$40</f>
        <v>0</v>
      </c>
      <c r="I160" s="207"/>
      <c r="J160" s="207"/>
      <c r="K160" s="207"/>
      <c r="L160" s="212"/>
    </row>
    <row r="161" spans="1:12" x14ac:dyDescent="0.25">
      <c r="A161" s="210">
        <f>'1. Inputs'!I160</f>
        <v>43523</v>
      </c>
      <c r="B161" s="232">
        <f>'3. NEW Calculations'!D156</f>
        <v>0</v>
      </c>
      <c r="C161" s="206"/>
      <c r="D161" s="206"/>
      <c r="E161" s="206"/>
      <c r="F161" s="211"/>
      <c r="G161" s="204"/>
      <c r="H161" s="217">
        <f>'1. Inputs'!N160*'1. Inputs'!$D$40</f>
        <v>0</v>
      </c>
      <c r="I161" s="207"/>
      <c r="J161" s="207"/>
      <c r="K161" s="207"/>
      <c r="L161" s="212"/>
    </row>
    <row r="162" spans="1:12" x14ac:dyDescent="0.25">
      <c r="A162" s="210">
        <f>'1. Inputs'!I161</f>
        <v>43524</v>
      </c>
      <c r="B162" s="232">
        <f>'3. NEW Calculations'!D157</f>
        <v>0</v>
      </c>
      <c r="C162" s="206"/>
      <c r="D162" s="206"/>
      <c r="E162" s="206"/>
      <c r="F162" s="211"/>
      <c r="G162" s="204"/>
      <c r="H162" s="217">
        <f>'1. Inputs'!N161*'1. Inputs'!$D$40</f>
        <v>0</v>
      </c>
      <c r="I162" s="207"/>
      <c r="J162" s="207"/>
      <c r="K162" s="207"/>
      <c r="L162" s="212"/>
    </row>
    <row r="163" spans="1:12" ht="13.8" thickBot="1" x14ac:dyDescent="0.3">
      <c r="A163" s="213">
        <f>'1. Inputs'!I162</f>
        <v>43525</v>
      </c>
      <c r="B163" s="232">
        <f>'3. NEW Calculations'!D158</f>
        <v>0</v>
      </c>
      <c r="C163" s="214"/>
      <c r="D163" s="214"/>
      <c r="E163" s="214"/>
      <c r="F163" s="215"/>
      <c r="G163" s="204"/>
      <c r="H163" s="218">
        <f>'1. Inputs'!N162*'1. Inputs'!$D$40</f>
        <v>0</v>
      </c>
      <c r="I163" s="219"/>
      <c r="J163" s="219"/>
      <c r="K163" s="219"/>
      <c r="L163" s="220"/>
    </row>
    <row r="164" spans="1:12" x14ac:dyDescent="0.25">
      <c r="A164" s="205"/>
    </row>
    <row r="165" spans="1:12" x14ac:dyDescent="0.25">
      <c r="A165" s="205"/>
    </row>
    <row r="166" spans="1:12" x14ac:dyDescent="0.25">
      <c r="A166" s="205"/>
    </row>
    <row r="167" spans="1:12" x14ac:dyDescent="0.25">
      <c r="A167" s="205"/>
    </row>
    <row r="168" spans="1:12" x14ac:dyDescent="0.25">
      <c r="A168" s="205"/>
    </row>
    <row r="169" spans="1:12" x14ac:dyDescent="0.25">
      <c r="A169" s="205"/>
    </row>
    <row r="170" spans="1:12" x14ac:dyDescent="0.25">
      <c r="A170" s="205"/>
    </row>
    <row r="171" spans="1:12" x14ac:dyDescent="0.25">
      <c r="A171" s="205"/>
    </row>
    <row r="172" spans="1:12" x14ac:dyDescent="0.25">
      <c r="A172" s="205"/>
    </row>
    <row r="173" spans="1:12" x14ac:dyDescent="0.25">
      <c r="A173" s="205"/>
    </row>
    <row r="174" spans="1:12" x14ac:dyDescent="0.25">
      <c r="A174" s="205"/>
    </row>
    <row r="175" spans="1:12" x14ac:dyDescent="0.25">
      <c r="A175" s="205"/>
    </row>
    <row r="176" spans="1:12" x14ac:dyDescent="0.25">
      <c r="A176" s="205"/>
    </row>
    <row r="177" spans="1:1" x14ac:dyDescent="0.25">
      <c r="A177" s="205"/>
    </row>
    <row r="178" spans="1:1" x14ac:dyDescent="0.25">
      <c r="A178" s="205"/>
    </row>
    <row r="179" spans="1:1" x14ac:dyDescent="0.25">
      <c r="A179" s="205"/>
    </row>
    <row r="180" spans="1:1" x14ac:dyDescent="0.25">
      <c r="A180" s="205"/>
    </row>
    <row r="181" spans="1:1" x14ac:dyDescent="0.25">
      <c r="A181" s="205"/>
    </row>
    <row r="182" spans="1:1" x14ac:dyDescent="0.25">
      <c r="A182" s="205"/>
    </row>
    <row r="183" spans="1:1" x14ac:dyDescent="0.25">
      <c r="A183" s="205"/>
    </row>
    <row r="184" spans="1:1" x14ac:dyDescent="0.25">
      <c r="A184" s="205"/>
    </row>
    <row r="185" spans="1:1" x14ac:dyDescent="0.25">
      <c r="A185" s="205"/>
    </row>
    <row r="186" spans="1:1" x14ac:dyDescent="0.25">
      <c r="A186" s="205"/>
    </row>
    <row r="187" spans="1:1" x14ac:dyDescent="0.25">
      <c r="A187" s="205"/>
    </row>
    <row r="188" spans="1:1" x14ac:dyDescent="0.25">
      <c r="A188" s="205"/>
    </row>
    <row r="189" spans="1:1" x14ac:dyDescent="0.25">
      <c r="A189" s="205"/>
    </row>
    <row r="190" spans="1:1" x14ac:dyDescent="0.25">
      <c r="A190" s="205"/>
    </row>
    <row r="191" spans="1:1" x14ac:dyDescent="0.25">
      <c r="A191" s="205"/>
    </row>
    <row r="192" spans="1:1" x14ac:dyDescent="0.25">
      <c r="A192" s="205"/>
    </row>
    <row r="193" spans="1:1" x14ac:dyDescent="0.25">
      <c r="A193" s="205"/>
    </row>
    <row r="194" spans="1:1" x14ac:dyDescent="0.25">
      <c r="A194" s="205"/>
    </row>
    <row r="195" spans="1:1" x14ac:dyDescent="0.25">
      <c r="A195" s="205"/>
    </row>
    <row r="196" spans="1:1" x14ac:dyDescent="0.25">
      <c r="A196" s="205"/>
    </row>
    <row r="197" spans="1:1" x14ac:dyDescent="0.25">
      <c r="A197" s="205"/>
    </row>
    <row r="198" spans="1:1" x14ac:dyDescent="0.25">
      <c r="A198" s="205"/>
    </row>
    <row r="199" spans="1:1" x14ac:dyDescent="0.25">
      <c r="A199" s="205"/>
    </row>
    <row r="200" spans="1:1" x14ac:dyDescent="0.25">
      <c r="A200" s="205"/>
    </row>
    <row r="201" spans="1:1" x14ac:dyDescent="0.25">
      <c r="A201" s="205"/>
    </row>
    <row r="202" spans="1:1" x14ac:dyDescent="0.25">
      <c r="A202" s="205"/>
    </row>
    <row r="203" spans="1:1" x14ac:dyDescent="0.25">
      <c r="A203" s="205"/>
    </row>
    <row r="204" spans="1:1" x14ac:dyDescent="0.25">
      <c r="A204" s="205"/>
    </row>
    <row r="205" spans="1:1" x14ac:dyDescent="0.25">
      <c r="A205" s="205"/>
    </row>
    <row r="206" spans="1:1" x14ac:dyDescent="0.25">
      <c r="A206" s="205"/>
    </row>
    <row r="207" spans="1:1" x14ac:dyDescent="0.25">
      <c r="A207" s="205"/>
    </row>
    <row r="208" spans="1:1" x14ac:dyDescent="0.25">
      <c r="A208" s="205"/>
    </row>
    <row r="209" spans="1:1" x14ac:dyDescent="0.25">
      <c r="A209" s="205"/>
    </row>
    <row r="210" spans="1:1" x14ac:dyDescent="0.25">
      <c r="A210" s="205"/>
    </row>
    <row r="211" spans="1:1" x14ac:dyDescent="0.25">
      <c r="A211" s="205"/>
    </row>
    <row r="212" spans="1:1" x14ac:dyDescent="0.25">
      <c r="A212" s="205"/>
    </row>
    <row r="213" spans="1:1" x14ac:dyDescent="0.25">
      <c r="A213" s="205"/>
    </row>
    <row r="214" spans="1:1" x14ac:dyDescent="0.25">
      <c r="A214" s="205"/>
    </row>
    <row r="215" spans="1:1" x14ac:dyDescent="0.25">
      <c r="A215" s="205"/>
    </row>
    <row r="216" spans="1:1" x14ac:dyDescent="0.25">
      <c r="A216" s="205"/>
    </row>
    <row r="217" spans="1:1" x14ac:dyDescent="0.25">
      <c r="A217" s="205"/>
    </row>
    <row r="218" spans="1:1" x14ac:dyDescent="0.25">
      <c r="A218" s="205"/>
    </row>
    <row r="219" spans="1:1" x14ac:dyDescent="0.25">
      <c r="A219" s="205"/>
    </row>
    <row r="220" spans="1:1" x14ac:dyDescent="0.25">
      <c r="A220" s="205"/>
    </row>
    <row r="221" spans="1:1" x14ac:dyDescent="0.25">
      <c r="A221" s="205"/>
    </row>
    <row r="222" spans="1:1" x14ac:dyDescent="0.25">
      <c r="A222" s="205"/>
    </row>
    <row r="223" spans="1:1" x14ac:dyDescent="0.25">
      <c r="A223" s="205"/>
    </row>
    <row r="224" spans="1:1" x14ac:dyDescent="0.25">
      <c r="A224" s="205"/>
    </row>
    <row r="225" spans="1:1" x14ac:dyDescent="0.25">
      <c r="A225" s="205"/>
    </row>
    <row r="226" spans="1:1" x14ac:dyDescent="0.25">
      <c r="A226" s="205"/>
    </row>
    <row r="227" spans="1:1" x14ac:dyDescent="0.25">
      <c r="A227" s="205"/>
    </row>
    <row r="228" spans="1:1" x14ac:dyDescent="0.25">
      <c r="A228" s="205"/>
    </row>
    <row r="229" spans="1:1" x14ac:dyDescent="0.25">
      <c r="A229" s="205"/>
    </row>
    <row r="230" spans="1:1" x14ac:dyDescent="0.25">
      <c r="A230" s="205"/>
    </row>
    <row r="231" spans="1:1" x14ac:dyDescent="0.25">
      <c r="A231" s="205"/>
    </row>
    <row r="232" spans="1:1" x14ac:dyDescent="0.25">
      <c r="A232" s="205"/>
    </row>
    <row r="233" spans="1:1" x14ac:dyDescent="0.25">
      <c r="A233" s="205"/>
    </row>
    <row r="234" spans="1:1" x14ac:dyDescent="0.25">
      <c r="A234" s="205"/>
    </row>
    <row r="235" spans="1:1" x14ac:dyDescent="0.25">
      <c r="A235" s="205"/>
    </row>
    <row r="236" spans="1:1" x14ac:dyDescent="0.25">
      <c r="A236" s="205"/>
    </row>
    <row r="237" spans="1:1" x14ac:dyDescent="0.25">
      <c r="A237" s="205"/>
    </row>
    <row r="238" spans="1:1" x14ac:dyDescent="0.25">
      <c r="A238" s="205"/>
    </row>
    <row r="239" spans="1:1" x14ac:dyDescent="0.25">
      <c r="A239" s="205"/>
    </row>
    <row r="240" spans="1:1" x14ac:dyDescent="0.25">
      <c r="A240" s="205"/>
    </row>
    <row r="241" spans="1:1" x14ac:dyDescent="0.25">
      <c r="A241" s="205"/>
    </row>
    <row r="242" spans="1:1" x14ac:dyDescent="0.25">
      <c r="A242" s="205"/>
    </row>
    <row r="243" spans="1:1" x14ac:dyDescent="0.25">
      <c r="A243" s="205"/>
    </row>
    <row r="244" spans="1:1" x14ac:dyDescent="0.25">
      <c r="A244" s="205"/>
    </row>
    <row r="245" spans="1:1" x14ac:dyDescent="0.25">
      <c r="A245" s="205"/>
    </row>
    <row r="246" spans="1:1" x14ac:dyDescent="0.25">
      <c r="A246" s="205"/>
    </row>
    <row r="247" spans="1:1" x14ac:dyDescent="0.25">
      <c r="A247" s="205"/>
    </row>
    <row r="248" spans="1:1" x14ac:dyDescent="0.25">
      <c r="A248" s="205"/>
    </row>
    <row r="249" spans="1:1" x14ac:dyDescent="0.25">
      <c r="A249" s="205"/>
    </row>
    <row r="250" spans="1:1" x14ac:dyDescent="0.25">
      <c r="A250" s="205"/>
    </row>
    <row r="251" spans="1:1" x14ac:dyDescent="0.25">
      <c r="A251" s="205"/>
    </row>
    <row r="252" spans="1:1" x14ac:dyDescent="0.25">
      <c r="A252" s="205"/>
    </row>
    <row r="253" spans="1:1" x14ac:dyDescent="0.25">
      <c r="A253" s="205"/>
    </row>
    <row r="254" spans="1:1" x14ac:dyDescent="0.25">
      <c r="A254" s="205"/>
    </row>
    <row r="255" spans="1:1" x14ac:dyDescent="0.25">
      <c r="A255" s="205"/>
    </row>
    <row r="256" spans="1:1" x14ac:dyDescent="0.25">
      <c r="A256" s="205"/>
    </row>
    <row r="257" spans="1:1" x14ac:dyDescent="0.25">
      <c r="A257" s="205"/>
    </row>
    <row r="258" spans="1:1" x14ac:dyDescent="0.25">
      <c r="A258" s="205"/>
    </row>
    <row r="259" spans="1:1" x14ac:dyDescent="0.25">
      <c r="A259" s="205"/>
    </row>
    <row r="260" spans="1:1" x14ac:dyDescent="0.25">
      <c r="A260" s="205"/>
    </row>
    <row r="261" spans="1:1" x14ac:dyDescent="0.25">
      <c r="A261" s="205"/>
    </row>
    <row r="262" spans="1:1" x14ac:dyDescent="0.25">
      <c r="A262" s="205"/>
    </row>
    <row r="263" spans="1:1" x14ac:dyDescent="0.25">
      <c r="A263" s="205"/>
    </row>
    <row r="264" spans="1:1" x14ac:dyDescent="0.25">
      <c r="A264" s="205"/>
    </row>
    <row r="265" spans="1:1" x14ac:dyDescent="0.25">
      <c r="A265" s="205"/>
    </row>
    <row r="266" spans="1:1" x14ac:dyDescent="0.25">
      <c r="A266" s="205"/>
    </row>
    <row r="267" spans="1:1" x14ac:dyDescent="0.25">
      <c r="A267" s="205"/>
    </row>
    <row r="268" spans="1:1" x14ac:dyDescent="0.25">
      <c r="A268" s="205"/>
    </row>
    <row r="269" spans="1:1" x14ac:dyDescent="0.25">
      <c r="A269" s="205"/>
    </row>
    <row r="270" spans="1:1" x14ac:dyDescent="0.25">
      <c r="A270" s="205"/>
    </row>
    <row r="271" spans="1:1" x14ac:dyDescent="0.25">
      <c r="A271" s="205"/>
    </row>
    <row r="272" spans="1:1" x14ac:dyDescent="0.25">
      <c r="A272" s="205"/>
    </row>
    <row r="273" spans="1:1" x14ac:dyDescent="0.25">
      <c r="A273" s="205"/>
    </row>
    <row r="274" spans="1:1" x14ac:dyDescent="0.25">
      <c r="A274" s="205"/>
    </row>
    <row r="275" spans="1:1" x14ac:dyDescent="0.25">
      <c r="A275" s="205"/>
    </row>
    <row r="276" spans="1:1" x14ac:dyDescent="0.25">
      <c r="A276" s="205"/>
    </row>
    <row r="277" spans="1:1" x14ac:dyDescent="0.25">
      <c r="A277" s="205"/>
    </row>
    <row r="278" spans="1:1" x14ac:dyDescent="0.25">
      <c r="A278" s="205"/>
    </row>
    <row r="279" spans="1:1" x14ac:dyDescent="0.25">
      <c r="A279" s="205"/>
    </row>
    <row r="280" spans="1:1" x14ac:dyDescent="0.25">
      <c r="A280" s="205"/>
    </row>
    <row r="281" spans="1:1" x14ac:dyDescent="0.25">
      <c r="A281" s="205"/>
    </row>
    <row r="282" spans="1:1" x14ac:dyDescent="0.25">
      <c r="A282" s="205"/>
    </row>
    <row r="283" spans="1:1" x14ac:dyDescent="0.25">
      <c r="A283" s="205"/>
    </row>
    <row r="284" spans="1:1" x14ac:dyDescent="0.25">
      <c r="A284" s="205"/>
    </row>
    <row r="285" spans="1:1" x14ac:dyDescent="0.25">
      <c r="A285" s="205"/>
    </row>
    <row r="286" spans="1:1" x14ac:dyDescent="0.25">
      <c r="A286" s="205"/>
    </row>
    <row r="287" spans="1:1" x14ac:dyDescent="0.25">
      <c r="A287" s="205"/>
    </row>
    <row r="288" spans="1:1" x14ac:dyDescent="0.25">
      <c r="A288" s="205"/>
    </row>
    <row r="289" spans="1:1" x14ac:dyDescent="0.25">
      <c r="A289" s="205"/>
    </row>
    <row r="290" spans="1:1" x14ac:dyDescent="0.25">
      <c r="A290" s="205"/>
    </row>
    <row r="291" spans="1:1" x14ac:dyDescent="0.25">
      <c r="A291" s="205"/>
    </row>
    <row r="292" spans="1:1" x14ac:dyDescent="0.25">
      <c r="A292" s="205"/>
    </row>
    <row r="293" spans="1:1" x14ac:dyDescent="0.25">
      <c r="A293" s="205"/>
    </row>
    <row r="294" spans="1:1" x14ac:dyDescent="0.25">
      <c r="A294" s="205"/>
    </row>
    <row r="295" spans="1:1" x14ac:dyDescent="0.25">
      <c r="A295" s="205"/>
    </row>
    <row r="296" spans="1:1" x14ac:dyDescent="0.25">
      <c r="A296" s="205"/>
    </row>
    <row r="297" spans="1:1" x14ac:dyDescent="0.25">
      <c r="A297" s="205"/>
    </row>
    <row r="298" spans="1:1" x14ac:dyDescent="0.25">
      <c r="A298" s="205"/>
    </row>
    <row r="299" spans="1:1" x14ac:dyDescent="0.25">
      <c r="A299" s="205"/>
    </row>
    <row r="300" spans="1:1" x14ac:dyDescent="0.25">
      <c r="A300" s="205"/>
    </row>
    <row r="301" spans="1:1" x14ac:dyDescent="0.25">
      <c r="A301" s="205"/>
    </row>
    <row r="302" spans="1:1" x14ac:dyDescent="0.25">
      <c r="A302" s="205"/>
    </row>
    <row r="303" spans="1:1" x14ac:dyDescent="0.25">
      <c r="A303" s="205"/>
    </row>
    <row r="304" spans="1:1" x14ac:dyDescent="0.25">
      <c r="A304" s="205"/>
    </row>
    <row r="305" spans="1:1" x14ac:dyDescent="0.25">
      <c r="A305" s="205"/>
    </row>
    <row r="306" spans="1:1" x14ac:dyDescent="0.25">
      <c r="A306" s="205"/>
    </row>
    <row r="307" spans="1:1" x14ac:dyDescent="0.25">
      <c r="A307" s="205"/>
    </row>
    <row r="308" spans="1:1" x14ac:dyDescent="0.25">
      <c r="A308" s="205"/>
    </row>
    <row r="309" spans="1:1" x14ac:dyDescent="0.25">
      <c r="A309" s="205"/>
    </row>
    <row r="310" spans="1:1" x14ac:dyDescent="0.25">
      <c r="A310" s="205"/>
    </row>
    <row r="311" spans="1:1" x14ac:dyDescent="0.25">
      <c r="A311" s="205"/>
    </row>
    <row r="312" spans="1:1" x14ac:dyDescent="0.25">
      <c r="A312" s="205"/>
    </row>
    <row r="313" spans="1:1" x14ac:dyDescent="0.25">
      <c r="A313" s="205"/>
    </row>
    <row r="314" spans="1:1" x14ac:dyDescent="0.25">
      <c r="A314" s="205"/>
    </row>
    <row r="315" spans="1:1" x14ac:dyDescent="0.25">
      <c r="A315" s="205"/>
    </row>
    <row r="316" spans="1:1" x14ac:dyDescent="0.25">
      <c r="A316" s="205"/>
    </row>
    <row r="317" spans="1:1" x14ac:dyDescent="0.25">
      <c r="A317" s="205"/>
    </row>
    <row r="318" spans="1:1" x14ac:dyDescent="0.25">
      <c r="A318" s="205"/>
    </row>
    <row r="319" spans="1:1" x14ac:dyDescent="0.25">
      <c r="A319" s="205"/>
    </row>
    <row r="320" spans="1:1" x14ac:dyDescent="0.25">
      <c r="A320" s="205"/>
    </row>
    <row r="321" spans="1:1" x14ac:dyDescent="0.25">
      <c r="A321" s="205"/>
    </row>
    <row r="322" spans="1:1" x14ac:dyDescent="0.25">
      <c r="A322" s="205"/>
    </row>
    <row r="323" spans="1:1" x14ac:dyDescent="0.25">
      <c r="A323" s="205"/>
    </row>
    <row r="324" spans="1:1" x14ac:dyDescent="0.25">
      <c r="A324" s="205"/>
    </row>
    <row r="325" spans="1:1" x14ac:dyDescent="0.25">
      <c r="A325" s="205"/>
    </row>
    <row r="326" spans="1:1" x14ac:dyDescent="0.25">
      <c r="A326" s="205"/>
    </row>
    <row r="327" spans="1:1" x14ac:dyDescent="0.25">
      <c r="A327" s="205"/>
    </row>
    <row r="328" spans="1:1" x14ac:dyDescent="0.25">
      <c r="A328" s="205"/>
    </row>
    <row r="329" spans="1:1" x14ac:dyDescent="0.25">
      <c r="A329" s="205"/>
    </row>
    <row r="330" spans="1:1" x14ac:dyDescent="0.25">
      <c r="A330" s="205"/>
    </row>
    <row r="331" spans="1:1" x14ac:dyDescent="0.25">
      <c r="A331" s="205"/>
    </row>
    <row r="332" spans="1:1" x14ac:dyDescent="0.25">
      <c r="A332" s="205"/>
    </row>
    <row r="333" spans="1:1" x14ac:dyDescent="0.25">
      <c r="A333" s="205"/>
    </row>
    <row r="334" spans="1:1" x14ac:dyDescent="0.25">
      <c r="A334" s="205"/>
    </row>
    <row r="335" spans="1:1" x14ac:dyDescent="0.25">
      <c r="A335" s="205"/>
    </row>
    <row r="336" spans="1:1" x14ac:dyDescent="0.25">
      <c r="A336" s="205"/>
    </row>
    <row r="337" spans="1:1" x14ac:dyDescent="0.25">
      <c r="A337" s="205"/>
    </row>
    <row r="338" spans="1:1" x14ac:dyDescent="0.25">
      <c r="A338" s="205"/>
    </row>
    <row r="339" spans="1:1" x14ac:dyDescent="0.25">
      <c r="A339" s="205"/>
    </row>
    <row r="340" spans="1:1" x14ac:dyDescent="0.25">
      <c r="A340" s="205"/>
    </row>
    <row r="341" spans="1:1" x14ac:dyDescent="0.25">
      <c r="A341" s="205"/>
    </row>
    <row r="342" spans="1:1" x14ac:dyDescent="0.25">
      <c r="A342" s="205"/>
    </row>
  </sheetData>
  <mergeCells count="2">
    <mergeCell ref="I11:L11"/>
    <mergeCell ref="C11:F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N159"/>
  <sheetViews>
    <sheetView topLeftCell="B4" zoomScale="80" zoomScaleNormal="80" workbookViewId="0">
      <selection activeCell="AE9" sqref="AE9"/>
    </sheetView>
  </sheetViews>
  <sheetFormatPr defaultColWidth="0" defaultRowHeight="13.2" zeroHeight="1" x14ac:dyDescent="0.25"/>
  <cols>
    <col min="1" max="1" width="19.88671875" style="59" customWidth="1"/>
    <col min="2" max="3" width="12.5546875" style="59" customWidth="1"/>
    <col min="4" max="6" width="11.5546875" style="93" customWidth="1"/>
    <col min="7" max="7" width="12.6640625" style="93" customWidth="1"/>
    <col min="8" max="10" width="13" style="93" customWidth="1"/>
    <col min="11" max="11" width="16.109375" style="94" customWidth="1"/>
    <col min="12" max="14" width="16.33203125" style="94" customWidth="1"/>
    <col min="15" max="15" width="17.5546875" style="51" bestFit="1" customWidth="1"/>
    <col min="16" max="16" width="17.5546875" style="51" customWidth="1"/>
    <col min="17" max="17" width="13.6640625" style="51" customWidth="1"/>
    <col min="18" max="18" width="17.5546875" style="93" bestFit="1" customWidth="1"/>
    <col min="19" max="19" width="1.6640625" style="93" customWidth="1"/>
    <col min="20" max="20" width="19.44140625" style="93" customWidth="1"/>
    <col min="21" max="21" width="15.33203125" style="93" customWidth="1"/>
    <col min="22" max="22" width="12.6640625" style="51" bestFit="1" customWidth="1"/>
    <col min="23" max="25" width="12.6640625" style="51" customWidth="1"/>
    <col min="26" max="26" width="16.109375" style="51" bestFit="1" customWidth="1"/>
    <col min="27" max="27" width="16.109375" style="51" customWidth="1"/>
    <col min="28" max="28" width="16.33203125" style="51" bestFit="1" customWidth="1"/>
    <col min="29" max="29" width="19" style="51" bestFit="1" customWidth="1"/>
    <col min="30" max="31" width="19" style="51" customWidth="1"/>
    <col min="32" max="32" width="17.109375" style="51" bestFit="1" customWidth="1"/>
    <col min="33" max="33" width="15.88671875" style="51" customWidth="1"/>
    <col min="34" max="34" width="15.33203125" style="51" bestFit="1" customWidth="1"/>
    <col min="35" max="35" width="1.6640625" style="51" customWidth="1"/>
    <col min="36" max="36" width="21" style="51" customWidth="1"/>
    <col min="37" max="37" width="3.44140625" style="51" customWidth="1"/>
    <col min="38" max="40" width="0" style="51" hidden="1" customWidth="1"/>
    <col min="41" max="16384" width="9.109375" style="51" hidden="1"/>
  </cols>
  <sheetData>
    <row r="1" spans="1:38" s="53" customFormat="1" ht="13.8" thickBot="1" x14ac:dyDescent="0.3">
      <c r="B1" s="289" t="str">
        <f>'1. Inputs'!D11</f>
        <v>PT_xxxxxx -SU Total</v>
      </c>
      <c r="C1" s="290"/>
      <c r="H1" s="54"/>
      <c r="I1" s="54"/>
      <c r="J1" s="54"/>
      <c r="K1" s="54"/>
      <c r="L1" s="55"/>
      <c r="M1" s="55"/>
      <c r="N1" s="55"/>
      <c r="R1" s="54"/>
      <c r="S1" s="54"/>
      <c r="T1" s="294" t="str">
        <f>'1. Inputs'!D12</f>
        <v>PT_xxxxxx -GU Total</v>
      </c>
      <c r="U1" s="295"/>
      <c r="V1" s="157"/>
      <c r="W1" s="157"/>
      <c r="X1" s="157"/>
      <c r="Y1" s="2"/>
      <c r="AI1" s="51"/>
    </row>
    <row r="2" spans="1:38" s="58" customFormat="1" ht="13.8" thickBot="1" x14ac:dyDescent="0.3">
      <c r="A2" s="56"/>
      <c r="B2" s="286" t="s">
        <v>16</v>
      </c>
      <c r="C2" s="287"/>
      <c r="D2" s="287"/>
      <c r="E2" s="287"/>
      <c r="F2" s="287"/>
      <c r="G2" s="287"/>
      <c r="H2" s="287"/>
      <c r="I2" s="287"/>
      <c r="J2" s="287"/>
      <c r="K2" s="287"/>
      <c r="L2" s="287"/>
      <c r="M2" s="287"/>
      <c r="N2" s="287"/>
      <c r="O2" s="287"/>
      <c r="P2" s="287"/>
      <c r="Q2" s="287"/>
      <c r="R2" s="288"/>
      <c r="S2" s="54"/>
      <c r="T2" s="291" t="s">
        <v>17</v>
      </c>
      <c r="U2" s="292"/>
      <c r="V2" s="292"/>
      <c r="W2" s="292"/>
      <c r="X2" s="292"/>
      <c r="Y2" s="292"/>
      <c r="Z2" s="292"/>
      <c r="AA2" s="292"/>
      <c r="AB2" s="292"/>
      <c r="AC2" s="292"/>
      <c r="AD2" s="292"/>
      <c r="AE2" s="292"/>
      <c r="AF2" s="292"/>
      <c r="AG2" s="292"/>
      <c r="AH2" s="293"/>
      <c r="AI2" s="51"/>
      <c r="AJ2" s="57" t="s">
        <v>7</v>
      </c>
    </row>
    <row r="3" spans="1:38" ht="93" thickBot="1" x14ac:dyDescent="0.3">
      <c r="B3" s="46" t="s">
        <v>79</v>
      </c>
      <c r="C3" s="113" t="s">
        <v>88</v>
      </c>
      <c r="D3" s="113" t="s">
        <v>63</v>
      </c>
      <c r="E3" s="113" t="s">
        <v>96</v>
      </c>
      <c r="F3" s="113" t="s">
        <v>118</v>
      </c>
      <c r="G3" s="113" t="s">
        <v>95</v>
      </c>
      <c r="H3" s="113" t="s">
        <v>100</v>
      </c>
      <c r="I3" s="113" t="s">
        <v>149</v>
      </c>
      <c r="J3" s="113" t="s">
        <v>98</v>
      </c>
      <c r="K3" s="113" t="s">
        <v>97</v>
      </c>
      <c r="L3" s="113" t="s">
        <v>99</v>
      </c>
      <c r="M3" s="113" t="s">
        <v>119</v>
      </c>
      <c r="N3" s="113" t="s">
        <v>120</v>
      </c>
      <c r="O3" s="113" t="s">
        <v>121</v>
      </c>
      <c r="P3" s="113" t="s">
        <v>101</v>
      </c>
      <c r="Q3" s="113" t="s">
        <v>32</v>
      </c>
      <c r="R3" s="47" t="s">
        <v>18</v>
      </c>
      <c r="S3" s="54"/>
      <c r="T3" s="48" t="s">
        <v>114</v>
      </c>
      <c r="U3" s="161" t="s">
        <v>94</v>
      </c>
      <c r="V3" s="49" t="s">
        <v>96</v>
      </c>
      <c r="W3" s="49" t="s">
        <v>130</v>
      </c>
      <c r="X3" s="49" t="s">
        <v>127</v>
      </c>
      <c r="Y3" s="49" t="s">
        <v>102</v>
      </c>
      <c r="Z3" s="49" t="s">
        <v>129</v>
      </c>
      <c r="AA3" s="49" t="s">
        <v>128</v>
      </c>
      <c r="AB3" s="49" t="s">
        <v>103</v>
      </c>
      <c r="AC3" s="49" t="s">
        <v>132</v>
      </c>
      <c r="AD3" s="49" t="s">
        <v>135</v>
      </c>
      <c r="AE3" s="49" t="s">
        <v>131</v>
      </c>
      <c r="AF3" s="49" t="s">
        <v>104</v>
      </c>
      <c r="AG3" s="49" t="s">
        <v>71</v>
      </c>
      <c r="AH3" s="50" t="s">
        <v>70</v>
      </c>
      <c r="AJ3" s="60" t="s">
        <v>112</v>
      </c>
    </row>
    <row r="4" spans="1:38" x14ac:dyDescent="0.25">
      <c r="A4" s="114" t="s">
        <v>3</v>
      </c>
      <c r="B4" s="61" t="s">
        <v>58</v>
      </c>
      <c r="C4" s="62" t="s">
        <v>58</v>
      </c>
      <c r="D4" s="62" t="s">
        <v>58</v>
      </c>
      <c r="E4" s="62" t="s">
        <v>62</v>
      </c>
      <c r="F4" s="62" t="s">
        <v>62</v>
      </c>
      <c r="G4" s="62" t="s">
        <v>62</v>
      </c>
      <c r="H4" s="62" t="s">
        <v>62</v>
      </c>
      <c r="I4" s="62"/>
      <c r="J4" s="62" t="s">
        <v>22</v>
      </c>
      <c r="K4" s="62" t="s">
        <v>22</v>
      </c>
      <c r="L4" s="62" t="s">
        <v>22</v>
      </c>
      <c r="M4" s="62" t="s">
        <v>64</v>
      </c>
      <c r="N4" s="62" t="s">
        <v>65</v>
      </c>
      <c r="O4" s="62" t="s">
        <v>66</v>
      </c>
      <c r="P4" s="62" t="s">
        <v>67</v>
      </c>
      <c r="Q4" s="62" t="s">
        <v>68</v>
      </c>
      <c r="R4" s="63" t="s">
        <v>123</v>
      </c>
      <c r="S4" s="54"/>
      <c r="T4" s="61" t="s">
        <v>58</v>
      </c>
      <c r="U4" s="162" t="s">
        <v>58</v>
      </c>
      <c r="V4" s="62" t="s">
        <v>62</v>
      </c>
      <c r="W4" s="62" t="s">
        <v>62</v>
      </c>
      <c r="X4" s="62" t="s">
        <v>62</v>
      </c>
      <c r="Y4" s="62" t="s">
        <v>62</v>
      </c>
      <c r="Z4" s="62" t="s">
        <v>22</v>
      </c>
      <c r="AA4" s="62" t="s">
        <v>22</v>
      </c>
      <c r="AB4" s="62" t="s">
        <v>22</v>
      </c>
      <c r="AC4" s="62" t="s">
        <v>67</v>
      </c>
      <c r="AD4" s="62" t="s">
        <v>68</v>
      </c>
      <c r="AE4" s="62" t="s">
        <v>69</v>
      </c>
      <c r="AF4" s="62" t="s">
        <v>122</v>
      </c>
      <c r="AG4" s="62" t="s">
        <v>133</v>
      </c>
      <c r="AH4" s="63" t="s">
        <v>134</v>
      </c>
      <c r="AJ4" s="64" t="s">
        <v>8</v>
      </c>
    </row>
    <row r="5" spans="1:38" s="160" customFormat="1" x14ac:dyDescent="0.25">
      <c r="A5" s="164"/>
      <c r="B5" s="165"/>
      <c r="C5" s="166"/>
      <c r="D5" s="166"/>
      <c r="E5" s="182"/>
      <c r="F5" s="182"/>
      <c r="G5" s="182"/>
      <c r="H5" s="182"/>
      <c r="I5" s="182"/>
      <c r="J5" s="182"/>
      <c r="K5" s="167"/>
      <c r="L5" s="167"/>
      <c r="M5" s="168"/>
      <c r="N5" s="168"/>
      <c r="O5" s="168"/>
      <c r="P5" s="169"/>
      <c r="Q5" s="168"/>
      <c r="R5" s="170"/>
      <c r="S5" s="54"/>
      <c r="T5" s="165"/>
      <c r="U5" s="171"/>
      <c r="V5" s="172"/>
      <c r="W5" s="172"/>
      <c r="X5" s="172"/>
      <c r="Y5" s="172"/>
      <c r="Z5" s="167"/>
      <c r="AA5" s="167"/>
      <c r="AB5" s="167"/>
      <c r="AC5" s="169"/>
      <c r="AD5" s="169"/>
      <c r="AE5" s="169"/>
      <c r="AF5" s="168"/>
      <c r="AG5" s="168"/>
      <c r="AH5" s="170"/>
      <c r="AI5" s="51"/>
      <c r="AJ5" s="177"/>
      <c r="AK5" s="51"/>
    </row>
    <row r="6" spans="1:38" ht="7.5" customHeight="1" x14ac:dyDescent="0.25">
      <c r="A6" s="173"/>
      <c r="B6" s="174"/>
      <c r="C6" s="175"/>
      <c r="D6" s="175"/>
      <c r="E6" s="175"/>
      <c r="F6" s="175"/>
      <c r="G6" s="175"/>
      <c r="H6" s="175"/>
      <c r="I6" s="175"/>
      <c r="J6" s="175"/>
      <c r="K6" s="175"/>
      <c r="L6" s="175"/>
      <c r="M6" s="175"/>
      <c r="N6" s="175"/>
      <c r="O6" s="175"/>
      <c r="P6" s="175"/>
      <c r="Q6" s="175"/>
      <c r="R6" s="176"/>
      <c r="S6" s="54"/>
      <c r="T6" s="61"/>
      <c r="U6" s="162"/>
      <c r="V6" s="62"/>
      <c r="W6" s="62"/>
      <c r="X6" s="62"/>
      <c r="Y6" s="62"/>
      <c r="Z6" s="62"/>
      <c r="AA6" s="62"/>
      <c r="AB6" s="62"/>
      <c r="AC6" s="62"/>
      <c r="AD6" s="62"/>
      <c r="AE6" s="62"/>
      <c r="AF6" s="62"/>
      <c r="AG6" s="62"/>
      <c r="AH6" s="63"/>
      <c r="AJ6" s="64"/>
    </row>
    <row r="7" spans="1:38" x14ac:dyDescent="0.25">
      <c r="A7" s="65">
        <f>'1. Inputs'!D57</f>
        <v>43374</v>
      </c>
      <c r="B7" s="154">
        <f>'1. Inputs'!J11</f>
        <v>0</v>
      </c>
      <c r="C7" s="117">
        <f>'1. Inputs'!K11</f>
        <v>0</v>
      </c>
      <c r="D7" s="117">
        <f t="shared" ref="D7:D71" si="0">B7+C7</f>
        <v>0</v>
      </c>
      <c r="E7" s="72">
        <f>'2. Exposure Periods'!C4</f>
        <v>0</v>
      </c>
      <c r="F7" s="72">
        <f>'2. Exposure Periods'!D4</f>
        <v>1</v>
      </c>
      <c r="G7" s="72">
        <f>'2. Exposure Periods'!$E4</f>
        <v>8</v>
      </c>
      <c r="H7" s="72">
        <f>'2. Exposure Periods'!$I4</f>
        <v>8</v>
      </c>
      <c r="I7" s="247">
        <f>IF(G7=8,'5. STD Inputs'!$C$7,IF(G7=9,'5. STD Inputs'!$D$7, IF(G7=10,'5. STD Inputs'!$E$7, IF(G7=11,'5. STD Inputs'!$F$7,"ERROR"))))</f>
        <v>0</v>
      </c>
      <c r="J7" s="72">
        <f>0</f>
        <v>0</v>
      </c>
      <c r="K7" s="67">
        <f ca="1">SUM(OFFSET(D7,-1-'2. Exposure Periods'!S4,0,G7))</f>
        <v>0</v>
      </c>
      <c r="L7" s="249" t="s">
        <v>150</v>
      </c>
      <c r="M7" s="248">
        <f>$J7*'1. Inputs'!$D$44</f>
        <v>0</v>
      </c>
      <c r="N7" s="248">
        <f>$B7*'1. Inputs'!$D$40</f>
        <v>0</v>
      </c>
      <c r="O7" s="68">
        <f>IF(G7=8,'5. STD Inputs'!$C$8,IF(G7=9,'5. STD Inputs'!$D$8, IF(G7=10,'5. STD Inputs'!$E$8, IF(G7=11,'5. STD Inputs'!$F$8,"ERROR"))))</f>
        <v>0</v>
      </c>
      <c r="P7" s="109">
        <f>('1. Inputs'!$D$49*$H7)*($I7/$G7)/('1. Inputs'!$D$53)</f>
        <v>0</v>
      </c>
      <c r="Q7" s="248">
        <f>'1. Inputs'!$D$17</f>
        <v>0</v>
      </c>
      <c r="R7" s="110">
        <f>(O7+P7+Q7-N7+M7)</f>
        <v>0</v>
      </c>
      <c r="S7" s="54"/>
      <c r="T7" s="156">
        <f>'1. Inputs'!M11</f>
        <v>0</v>
      </c>
      <c r="U7" s="163">
        <f>'1. Inputs'!N11</f>
        <v>0</v>
      </c>
      <c r="V7" s="72">
        <f>'2. Exposure Periods'!K4</f>
        <v>0</v>
      </c>
      <c r="W7" s="72">
        <f>'2. Exposure Periods'!L4</f>
        <v>1</v>
      </c>
      <c r="X7" s="72">
        <f>'2. Exposure Periods'!M4</f>
        <v>8</v>
      </c>
      <c r="Y7" s="72">
        <f>'2. Exposure Periods'!$I4</f>
        <v>8</v>
      </c>
      <c r="Z7" s="67">
        <v>0</v>
      </c>
      <c r="AA7" s="67">
        <f ca="1">SUM(OFFSET(U7,-1-'2. Exposure Periods'!S4,0,X7))</f>
        <v>0</v>
      </c>
      <c r="AB7" s="67">
        <f ca="1">SUM(OFFSET(U7,-'2. Exposure Periods'!T4,0,Y7))</f>
        <v>0</v>
      </c>
      <c r="AC7" s="109">
        <f>Z7*'1. Inputs'!$D$40</f>
        <v>0</v>
      </c>
      <c r="AD7" s="109">
        <f xml:space="preserve"> T7*'1. Inputs'!$D$40</f>
        <v>0</v>
      </c>
      <c r="AE7" s="109">
        <f>IF(G7=8,'5. STD Inputs'!$I$8,IF(G7=9,'5. STD Inputs'!$J$8, IF(G7=10,'5. STD Inputs'!$K$8, IF(G7=11,'5. STD Inputs'!$L$8,"ERROR"))))</f>
        <v>0</v>
      </c>
      <c r="AF7" s="248">
        <f>-Y7*('1. Inputs'!$D$16/365)*'1. Inputs'!$D$15</f>
        <v>0</v>
      </c>
      <c r="AG7" s="248">
        <f>'1. Inputs'!$D$18</f>
        <v>0</v>
      </c>
      <c r="AH7" s="110">
        <f>AC7+AG7+AF7+AE7-AD7</f>
        <v>0</v>
      </c>
      <c r="AJ7" s="250">
        <f t="shared" ref="AJ7:AJ70" si="1">AH7+R7</f>
        <v>0</v>
      </c>
      <c r="AK7" s="71"/>
      <c r="AL7" s="71"/>
    </row>
    <row r="8" spans="1:38" x14ac:dyDescent="0.25">
      <c r="A8" s="65">
        <f>A7+1</f>
        <v>43375</v>
      </c>
      <c r="B8" s="154">
        <f>'1. Inputs'!J12</f>
        <v>0</v>
      </c>
      <c r="C8" s="117">
        <f>'1. Inputs'!K12</f>
        <v>0</v>
      </c>
      <c r="D8" s="117">
        <f t="shared" si="0"/>
        <v>0</v>
      </c>
      <c r="E8" s="72">
        <f>'2. Exposure Periods'!C5</f>
        <v>0</v>
      </c>
      <c r="F8" s="66">
        <f>'2. Exposure Periods'!D5</f>
        <v>1</v>
      </c>
      <c r="G8" s="72">
        <f>'2. Exposure Periods'!$E5</f>
        <v>9</v>
      </c>
      <c r="H8" s="72">
        <f>'2. Exposure Periods'!$I5</f>
        <v>9</v>
      </c>
      <c r="I8" s="247">
        <f>IF(G8=8,'5. STD Inputs'!$C$7,IF(G8=9,'5. STD Inputs'!$D$7, IF(G8=10,'5. STD Inputs'!$E$7, IF(G8=11,'5. STD Inputs'!$F$7,"ERROR"))))</f>
        <v>0</v>
      </c>
      <c r="J8" s="66">
        <f>0</f>
        <v>0</v>
      </c>
      <c r="K8" s="67">
        <f ca="1">SUM(OFFSET(D8,-1-'2. Exposure Periods'!S5,0,G8))</f>
        <v>0</v>
      </c>
      <c r="L8" s="249" t="s">
        <v>150</v>
      </c>
      <c r="M8" s="68">
        <f>$J8*'1. Inputs'!$D$44</f>
        <v>0</v>
      </c>
      <c r="N8" s="68">
        <f>$B8*'1. Inputs'!$D$40</f>
        <v>0</v>
      </c>
      <c r="O8" s="68">
        <f>IF(G8=8,'5. STD Inputs'!$C$8,IF(G8=9,'5. STD Inputs'!$D$8, IF(G8=10,'5. STD Inputs'!$E$8, IF(G8=11,'5. STD Inputs'!$F$8,"ERROR"))))</f>
        <v>0</v>
      </c>
      <c r="P8" s="109">
        <f>('1. Inputs'!$D$49*$H8)*($I8/$G8)/('1. Inputs'!$D$53)</f>
        <v>0</v>
      </c>
      <c r="Q8" s="68">
        <f>'1. Inputs'!$D$17</f>
        <v>0</v>
      </c>
      <c r="R8" s="69">
        <f t="shared" ref="R8:R71" si="2">(O8+P8+Q8-N8+M8)</f>
        <v>0</v>
      </c>
      <c r="S8" s="54"/>
      <c r="T8" s="156">
        <f>'1. Inputs'!M12</f>
        <v>0</v>
      </c>
      <c r="U8" s="163">
        <f>'1. Inputs'!N12</f>
        <v>0</v>
      </c>
      <c r="V8" s="72">
        <f>'2. Exposure Periods'!K5</f>
        <v>0</v>
      </c>
      <c r="W8" s="72">
        <f>'2. Exposure Periods'!L5</f>
        <v>2</v>
      </c>
      <c r="X8" s="72">
        <f>'2. Exposure Periods'!M5</f>
        <v>9</v>
      </c>
      <c r="Y8" s="72">
        <f>'2. Exposure Periods'!$I5</f>
        <v>9</v>
      </c>
      <c r="Z8" s="67">
        <v>0</v>
      </c>
      <c r="AA8" s="67">
        <f ca="1">SUM(OFFSET(U8,-1-'2. Exposure Periods'!S5,0,X8))</f>
        <v>0</v>
      </c>
      <c r="AB8" s="67">
        <f ca="1">SUM(OFFSET(U8,-'2. Exposure Periods'!T5,0,Y8))</f>
        <v>0</v>
      </c>
      <c r="AC8" s="109">
        <f>Z8*'1. Inputs'!$D$40</f>
        <v>0</v>
      </c>
      <c r="AD8" s="109">
        <f>SUM(T7:T8)*'1. Inputs'!$D$40</f>
        <v>0</v>
      </c>
      <c r="AE8" s="109">
        <f>IF(G8=8,'5. STD Inputs'!$I$8,IF(G8=9,'5. STD Inputs'!$J$8, IF(G8=10,'5. STD Inputs'!$K$8, IF(G8=11,'5. STD Inputs'!$L$8,"ERROR"))))</f>
        <v>0</v>
      </c>
      <c r="AF8" s="68">
        <f>-Y8*('1. Inputs'!$D$16/365)*'1. Inputs'!$D$15</f>
        <v>0</v>
      </c>
      <c r="AG8" s="68">
        <f>'1. Inputs'!$D$18</f>
        <v>0</v>
      </c>
      <c r="AH8" s="110">
        <f t="shared" ref="AH8:AH71" si="3">AC8+AG8+AF8+AE8-AD8</f>
        <v>0</v>
      </c>
      <c r="AJ8" s="70">
        <f t="shared" si="1"/>
        <v>0</v>
      </c>
    </row>
    <row r="9" spans="1:38" x14ac:dyDescent="0.25">
      <c r="A9" s="65">
        <f t="shared" ref="A9:A72" si="4">A8+1</f>
        <v>43376</v>
      </c>
      <c r="B9" s="154">
        <f>'1. Inputs'!J13</f>
        <v>0</v>
      </c>
      <c r="C9" s="117">
        <f>'1. Inputs'!K13</f>
        <v>0</v>
      </c>
      <c r="D9" s="117">
        <f t="shared" si="0"/>
        <v>0</v>
      </c>
      <c r="E9" s="72">
        <f>'2. Exposure Periods'!C6</f>
        <v>1</v>
      </c>
      <c r="F9" s="66">
        <f>'2. Exposure Periods'!D6</f>
        <v>1</v>
      </c>
      <c r="G9" s="72">
        <f>'2. Exposure Periods'!$E6</f>
        <v>9</v>
      </c>
      <c r="H9" s="72">
        <f>'2. Exposure Periods'!$I6</f>
        <v>10</v>
      </c>
      <c r="I9" s="247">
        <f>IF(G9=8,'5. STD Inputs'!$C$7,IF(G9=9,'5. STD Inputs'!$D$7, IF(G9=10,'5. STD Inputs'!$E$7, IF(G9=11,'5. STD Inputs'!$F$7,"ERROR"))))</f>
        <v>0</v>
      </c>
      <c r="J9" s="67">
        <f ca="1">SUM(OFFSET(C9,-E9-1-'2. Exposure Periods'!S6,0,E9))</f>
        <v>0</v>
      </c>
      <c r="K9" s="67">
        <f ca="1">SUM(OFFSET(D9,-1-'2. Exposure Periods'!S6,0,G9))</f>
        <v>0</v>
      </c>
      <c r="L9" s="249" t="s">
        <v>150</v>
      </c>
      <c r="M9" s="68">
        <f ca="1">$J9*'1. Inputs'!$D$44</f>
        <v>0</v>
      </c>
      <c r="N9" s="68">
        <f>$B9*'1. Inputs'!$D$40</f>
        <v>0</v>
      </c>
      <c r="O9" s="68">
        <f>IF(G9=8,'5. STD Inputs'!$C$8,IF(G9=9,'5. STD Inputs'!$D$8, IF(G9=10,'5. STD Inputs'!$E$8, IF(G9=11,'5. STD Inputs'!$F$8,"ERROR"))))</f>
        <v>0</v>
      </c>
      <c r="P9" s="109">
        <f>('1. Inputs'!$D$49*$H9)*($I9/$G9)/('1. Inputs'!$D$53)</f>
        <v>0</v>
      </c>
      <c r="Q9" s="68">
        <f>'1. Inputs'!$D$17</f>
        <v>0</v>
      </c>
      <c r="R9" s="69">
        <f t="shared" ca="1" si="2"/>
        <v>0</v>
      </c>
      <c r="S9" s="54"/>
      <c r="T9" s="156">
        <f>'1. Inputs'!M13</f>
        <v>0</v>
      </c>
      <c r="U9" s="163">
        <f>'1. Inputs'!N13</f>
        <v>0</v>
      </c>
      <c r="V9" s="72">
        <f>'2. Exposure Periods'!K6</f>
        <v>1</v>
      </c>
      <c r="W9" s="72">
        <f>'2. Exposure Periods'!L6</f>
        <v>2</v>
      </c>
      <c r="X9" s="72">
        <f>'2. Exposure Periods'!M6</f>
        <v>9</v>
      </c>
      <c r="Y9" s="72">
        <f>'2. Exposure Periods'!$I6</f>
        <v>10</v>
      </c>
      <c r="Z9" s="67">
        <f ca="1">SUM(OFFSET(U9,-V9-1-'2. Exposure Periods'!S6,0,V9))</f>
        <v>0</v>
      </c>
      <c r="AA9" s="67">
        <f ca="1">SUM(OFFSET(U9,-1-'2. Exposure Periods'!S6,0,X9))</f>
        <v>0</v>
      </c>
      <c r="AB9" s="67">
        <f ca="1">SUM(OFFSET(U9,-'2. Exposure Periods'!T6,0,Y9))</f>
        <v>0</v>
      </c>
      <c r="AC9" s="109">
        <f ca="1">Z9*'1. Inputs'!$D$40</f>
        <v>0</v>
      </c>
      <c r="AD9" s="109">
        <f>SUM(T8:T9)*'1. Inputs'!$D$40</f>
        <v>0</v>
      </c>
      <c r="AE9" s="109">
        <f>IF(G9=8,'5. STD Inputs'!$I$8,IF(G9=9,'5. STD Inputs'!$J$8, IF(G9=10,'5. STD Inputs'!$K$8, IF(G9=11,'5. STD Inputs'!$L$8,"ERROR"))))</f>
        <v>0</v>
      </c>
      <c r="AF9" s="68">
        <f>-Y9*('1. Inputs'!$D$16/365)*'1. Inputs'!$D$15</f>
        <v>0</v>
      </c>
      <c r="AG9" s="68">
        <f>'1. Inputs'!$D$18</f>
        <v>0</v>
      </c>
      <c r="AH9" s="110">
        <f t="shared" ca="1" si="3"/>
        <v>0</v>
      </c>
      <c r="AJ9" s="70">
        <f t="shared" ca="1" si="1"/>
        <v>0</v>
      </c>
    </row>
    <row r="10" spans="1:38" x14ac:dyDescent="0.25">
      <c r="A10" s="65">
        <f t="shared" si="4"/>
        <v>43377</v>
      </c>
      <c r="B10" s="154">
        <f>'1. Inputs'!J14</f>
        <v>0</v>
      </c>
      <c r="C10" s="117">
        <f>'1. Inputs'!K14</f>
        <v>0</v>
      </c>
      <c r="D10" s="117">
        <f t="shared" si="0"/>
        <v>0</v>
      </c>
      <c r="E10" s="72">
        <f>'2. Exposure Periods'!C7</f>
        <v>2</v>
      </c>
      <c r="F10" s="66">
        <f>'2. Exposure Periods'!D7</f>
        <v>1</v>
      </c>
      <c r="G10" s="72">
        <f>'2. Exposure Periods'!$E7</f>
        <v>9</v>
      </c>
      <c r="H10" s="72">
        <f>'2. Exposure Periods'!$I7</f>
        <v>11</v>
      </c>
      <c r="I10" s="247">
        <f>IF(G10=8,'5. STD Inputs'!$C$7,IF(G10=9,'5. STD Inputs'!$D$7, IF(G10=10,'5. STD Inputs'!$E$7, IF(G10=11,'5. STD Inputs'!$F$7,"ERROR"))))</f>
        <v>0</v>
      </c>
      <c r="J10" s="67">
        <f ca="1">SUM(OFFSET(C10,-E10-1-'2. Exposure Periods'!S7,0,E10))</f>
        <v>0</v>
      </c>
      <c r="K10" s="67">
        <f ca="1">SUM(OFFSET(D10,-1-'2. Exposure Periods'!S7,0,G10))</f>
        <v>0</v>
      </c>
      <c r="L10" s="249" t="s">
        <v>150</v>
      </c>
      <c r="M10" s="68">
        <f ca="1">$J10*'1. Inputs'!$D$44</f>
        <v>0</v>
      </c>
      <c r="N10" s="68">
        <f>$B10*'1. Inputs'!$D$40</f>
        <v>0</v>
      </c>
      <c r="O10" s="68">
        <f>IF(G10=8,'5. STD Inputs'!$C$8,IF(G10=9,'5. STD Inputs'!$D$8, IF(G10=10,'5. STD Inputs'!$E$8, IF(G10=11,'5. STD Inputs'!$F$8,"ERROR"))))</f>
        <v>0</v>
      </c>
      <c r="P10" s="109">
        <f>('1. Inputs'!$D$49*$H10)*($I10/$G10)/('1. Inputs'!$D$53)</f>
        <v>0</v>
      </c>
      <c r="Q10" s="68">
        <f>'1. Inputs'!$D$17</f>
        <v>0</v>
      </c>
      <c r="R10" s="69">
        <f t="shared" ca="1" si="2"/>
        <v>0</v>
      </c>
      <c r="S10" s="54"/>
      <c r="T10" s="156">
        <f>'1. Inputs'!M14</f>
        <v>0</v>
      </c>
      <c r="U10" s="163">
        <f>'1. Inputs'!N14</f>
        <v>0</v>
      </c>
      <c r="V10" s="72">
        <f>'2. Exposure Periods'!K7</f>
        <v>2</v>
      </c>
      <c r="W10" s="72">
        <f>'2. Exposure Periods'!L7</f>
        <v>2</v>
      </c>
      <c r="X10" s="72">
        <f>'2. Exposure Periods'!M7</f>
        <v>9</v>
      </c>
      <c r="Y10" s="72">
        <f>'2. Exposure Periods'!$I7</f>
        <v>11</v>
      </c>
      <c r="Z10" s="67">
        <f ca="1">SUM(OFFSET(U10,-V10-1-'2. Exposure Periods'!S7,0,V10))</f>
        <v>0</v>
      </c>
      <c r="AA10" s="67">
        <f ca="1">SUM(OFFSET(U10,-1-'2. Exposure Periods'!S7,0,X10))</f>
        <v>0</v>
      </c>
      <c r="AB10" s="67">
        <f ca="1">SUM(OFFSET(U10,-'2. Exposure Periods'!T7,0,Y10))</f>
        <v>0</v>
      </c>
      <c r="AC10" s="109">
        <f ca="1">Z10*'1. Inputs'!$D$40</f>
        <v>0</v>
      </c>
      <c r="AD10" s="109">
        <f>SUM(T9:T10)*'1. Inputs'!$D$40</f>
        <v>0</v>
      </c>
      <c r="AE10" s="109">
        <f>IF(G10=8,'5. STD Inputs'!$I$8,IF(G10=9,'5. STD Inputs'!$J$8, IF(G10=10,'5. STD Inputs'!$K$8, IF(G10=11,'5. STD Inputs'!$L$8,"ERROR"))))</f>
        <v>0</v>
      </c>
      <c r="AF10" s="68">
        <f>-Y10*('1. Inputs'!$D$16/365)*'1. Inputs'!$D$15</f>
        <v>0</v>
      </c>
      <c r="AG10" s="68">
        <f>'1. Inputs'!$D$18</f>
        <v>0</v>
      </c>
      <c r="AH10" s="110">
        <f t="shared" ca="1" si="3"/>
        <v>0</v>
      </c>
      <c r="AJ10" s="70">
        <f t="shared" ca="1" si="1"/>
        <v>0</v>
      </c>
    </row>
    <row r="11" spans="1:38" x14ac:dyDescent="0.25">
      <c r="A11" s="65">
        <f t="shared" si="4"/>
        <v>43378</v>
      </c>
      <c r="B11" s="154">
        <f>'1. Inputs'!J15</f>
        <v>0</v>
      </c>
      <c r="C11" s="117">
        <f>'1. Inputs'!K15</f>
        <v>0</v>
      </c>
      <c r="D11" s="117">
        <f t="shared" si="0"/>
        <v>0</v>
      </c>
      <c r="E11" s="72">
        <f>'2. Exposure Periods'!C8</f>
        <v>3</v>
      </c>
      <c r="F11" s="66">
        <f>'2. Exposure Periods'!D8</f>
        <v>1</v>
      </c>
      <c r="G11" s="72">
        <f>'2. Exposure Periods'!$E8</f>
        <v>9</v>
      </c>
      <c r="H11" s="72">
        <f>'2. Exposure Periods'!$I8</f>
        <v>12</v>
      </c>
      <c r="I11" s="247">
        <f>IF(G11=8,'5. STD Inputs'!$C$7,IF(G11=9,'5. STD Inputs'!$D$7, IF(G11=10,'5. STD Inputs'!$E$7, IF(G11=11,'5. STD Inputs'!$F$7,"ERROR"))))</f>
        <v>0</v>
      </c>
      <c r="J11" s="67">
        <f ca="1">SUM(OFFSET(C11,-E11-1-'2. Exposure Periods'!S8,0,E11))</f>
        <v>0</v>
      </c>
      <c r="K11" s="67">
        <f ca="1">SUM(OFFSET(D11,-1-'2. Exposure Periods'!S8,0,G11))</f>
        <v>0</v>
      </c>
      <c r="L11" s="249" t="s">
        <v>150</v>
      </c>
      <c r="M11" s="68">
        <f ca="1">$J11*'1. Inputs'!$D$44</f>
        <v>0</v>
      </c>
      <c r="N11" s="68">
        <f>$B11*'1. Inputs'!$D$40</f>
        <v>0</v>
      </c>
      <c r="O11" s="68">
        <f>IF(G11=8,'5. STD Inputs'!$C$8,IF(G11=9,'5. STD Inputs'!$D$8, IF(G11=10,'5. STD Inputs'!$E$8, IF(G11=11,'5. STD Inputs'!$F$8,"ERROR"))))</f>
        <v>0</v>
      </c>
      <c r="P11" s="109">
        <f>('1. Inputs'!$D$49*$H11)*($I11/$G11)/('1. Inputs'!$D$53)</f>
        <v>0</v>
      </c>
      <c r="Q11" s="68">
        <f>'1. Inputs'!$D$17</f>
        <v>0</v>
      </c>
      <c r="R11" s="69">
        <f t="shared" ca="1" si="2"/>
        <v>0</v>
      </c>
      <c r="S11" s="54"/>
      <c r="T11" s="156">
        <f>'1. Inputs'!M15</f>
        <v>0</v>
      </c>
      <c r="U11" s="163">
        <f>'1. Inputs'!N15</f>
        <v>0</v>
      </c>
      <c r="V11" s="72">
        <f>'2. Exposure Periods'!K8</f>
        <v>3</v>
      </c>
      <c r="W11" s="72">
        <f>'2. Exposure Periods'!L8</f>
        <v>2</v>
      </c>
      <c r="X11" s="72">
        <f>'2. Exposure Periods'!M8</f>
        <v>9</v>
      </c>
      <c r="Y11" s="72">
        <f>'2. Exposure Periods'!$I8</f>
        <v>12</v>
      </c>
      <c r="Z11" s="67">
        <f ca="1">SUM(OFFSET(U11,-V11-1-'2. Exposure Periods'!S8,0,V11))</f>
        <v>0</v>
      </c>
      <c r="AA11" s="67">
        <f ca="1">SUM(OFFSET(U11,-1-'2. Exposure Periods'!S8,0,X11))</f>
        <v>0</v>
      </c>
      <c r="AB11" s="67">
        <f ca="1">SUM(OFFSET(U11,-'2. Exposure Periods'!T8,0,Y11))</f>
        <v>0</v>
      </c>
      <c r="AC11" s="109">
        <f ca="1">Z11*'1. Inputs'!$D$40</f>
        <v>0</v>
      </c>
      <c r="AD11" s="109">
        <f>SUM(T10:T11)*'1. Inputs'!$D$40</f>
        <v>0</v>
      </c>
      <c r="AE11" s="109">
        <f>IF(G11=8,'5. STD Inputs'!$I$8,IF(G11=9,'5. STD Inputs'!$J$8, IF(G11=10,'5. STD Inputs'!$K$8, IF(G11=11,'5. STD Inputs'!$L$8,"ERROR"))))</f>
        <v>0</v>
      </c>
      <c r="AF11" s="68">
        <f>-Y11*('1. Inputs'!$D$16/365)*'1. Inputs'!$D$15</f>
        <v>0</v>
      </c>
      <c r="AG11" s="68">
        <f>'1. Inputs'!$D$18</f>
        <v>0</v>
      </c>
      <c r="AH11" s="110">
        <f t="shared" ca="1" si="3"/>
        <v>0</v>
      </c>
      <c r="AJ11" s="70">
        <f t="shared" ca="1" si="1"/>
        <v>0</v>
      </c>
    </row>
    <row r="12" spans="1:38" x14ac:dyDescent="0.25">
      <c r="A12" s="65">
        <f t="shared" si="4"/>
        <v>43379</v>
      </c>
      <c r="B12" s="154">
        <f>'1. Inputs'!J16</f>
        <v>0</v>
      </c>
      <c r="C12" s="117">
        <f>'1. Inputs'!K16</f>
        <v>0</v>
      </c>
      <c r="D12" s="117">
        <f t="shared" si="0"/>
        <v>0</v>
      </c>
      <c r="E12" s="72">
        <f>'2. Exposure Periods'!C9</f>
        <v>3</v>
      </c>
      <c r="F12" s="66">
        <f>'2. Exposure Periods'!D9</f>
        <v>1</v>
      </c>
      <c r="G12" s="72">
        <f>'2. Exposure Periods'!$E9</f>
        <v>10</v>
      </c>
      <c r="H12" s="72">
        <f>'2. Exposure Periods'!$I9</f>
        <v>13</v>
      </c>
      <c r="I12" s="247">
        <f>IF(G12=8,'5. STD Inputs'!$C$7,IF(G12=9,'5. STD Inputs'!$D$7, IF(G12=10,'5. STD Inputs'!$E$7, IF(G12=11,'5. STD Inputs'!$F$7,"ERROR"))))</f>
        <v>0</v>
      </c>
      <c r="J12" s="67">
        <f ca="1">SUM(OFFSET(C12,-E12-1-'2. Exposure Periods'!S9,0,E12))</f>
        <v>0</v>
      </c>
      <c r="K12" s="67">
        <f ca="1">SUM(OFFSET(D12,-1-'2. Exposure Periods'!S9,0,G12))</f>
        <v>0</v>
      </c>
      <c r="L12" s="249" t="s">
        <v>150</v>
      </c>
      <c r="M12" s="68">
        <f ca="1">$J12*'1. Inputs'!$D$44</f>
        <v>0</v>
      </c>
      <c r="N12" s="68">
        <f>$B12*'1. Inputs'!$D$40</f>
        <v>0</v>
      </c>
      <c r="O12" s="68">
        <f>IF(G12=8,'5. STD Inputs'!$C$8,IF(G12=9,'5. STD Inputs'!$D$8, IF(G12=10,'5. STD Inputs'!$E$8, IF(G12=11,'5. STD Inputs'!$F$8,"ERROR"))))</f>
        <v>0</v>
      </c>
      <c r="P12" s="109">
        <f>('1. Inputs'!$D$49*$H12)*($I12/$G12)/('1. Inputs'!$D$53)</f>
        <v>0</v>
      </c>
      <c r="Q12" s="68">
        <f>'1. Inputs'!$D$17</f>
        <v>0</v>
      </c>
      <c r="R12" s="69">
        <f t="shared" ca="1" si="2"/>
        <v>0</v>
      </c>
      <c r="S12" s="54"/>
      <c r="T12" s="156">
        <f>'1. Inputs'!M16</f>
        <v>0</v>
      </c>
      <c r="U12" s="163">
        <f>'1. Inputs'!N16</f>
        <v>0</v>
      </c>
      <c r="V12" s="72">
        <f>'2. Exposure Periods'!K9</f>
        <v>3</v>
      </c>
      <c r="W12" s="72">
        <f>'2. Exposure Periods'!L9</f>
        <v>2</v>
      </c>
      <c r="X12" s="72">
        <f>'2. Exposure Periods'!M9</f>
        <v>10</v>
      </c>
      <c r="Y12" s="72">
        <f>'2. Exposure Periods'!$I9</f>
        <v>13</v>
      </c>
      <c r="Z12" s="67">
        <f ca="1">SUM(OFFSET(U12,-V12-1-'2. Exposure Periods'!S9,0,V12))</f>
        <v>0</v>
      </c>
      <c r="AA12" s="67">
        <f ca="1">SUM(OFFSET(U12,-1-'2. Exposure Periods'!S9,0,X12))</f>
        <v>0</v>
      </c>
      <c r="AB12" s="67">
        <f ca="1">SUM(OFFSET(U12,-'2. Exposure Periods'!T9,0,Y12))</f>
        <v>0</v>
      </c>
      <c r="AC12" s="109">
        <f ca="1">Z12*'1. Inputs'!$D$40</f>
        <v>0</v>
      </c>
      <c r="AD12" s="109">
        <f>SUM(T11:T12)*'1. Inputs'!$D$40</f>
        <v>0</v>
      </c>
      <c r="AE12" s="109">
        <f>IF(G12=8,'5. STD Inputs'!$I$8,IF(G12=9,'5. STD Inputs'!$J$8, IF(G12=10,'5. STD Inputs'!$K$8, IF(G12=11,'5. STD Inputs'!$L$8,"ERROR"))))</f>
        <v>0</v>
      </c>
      <c r="AF12" s="68">
        <f>-Y12*('1. Inputs'!$D$16/365)*'1. Inputs'!$D$15</f>
        <v>0</v>
      </c>
      <c r="AG12" s="68">
        <f>'1. Inputs'!$D$18</f>
        <v>0</v>
      </c>
      <c r="AH12" s="110">
        <f t="shared" ca="1" si="3"/>
        <v>0</v>
      </c>
      <c r="AJ12" s="70">
        <f t="shared" ca="1" si="1"/>
        <v>0</v>
      </c>
    </row>
    <row r="13" spans="1:38" x14ac:dyDescent="0.25">
      <c r="A13" s="65">
        <f t="shared" si="4"/>
        <v>43380</v>
      </c>
      <c r="B13" s="154">
        <f>'1. Inputs'!J17</f>
        <v>0</v>
      </c>
      <c r="C13" s="117">
        <f>'1. Inputs'!K17</f>
        <v>0</v>
      </c>
      <c r="D13" s="117">
        <f t="shared" si="0"/>
        <v>0</v>
      </c>
      <c r="E13" s="72">
        <f>'2. Exposure Periods'!C10</f>
        <v>3</v>
      </c>
      <c r="F13" s="66">
        <f>'2. Exposure Periods'!D10</f>
        <v>1</v>
      </c>
      <c r="G13" s="72">
        <f>'2. Exposure Periods'!$E10</f>
        <v>11</v>
      </c>
      <c r="H13" s="72">
        <f>'2. Exposure Periods'!$I10</f>
        <v>14</v>
      </c>
      <c r="I13" s="247">
        <f>IF(G13=8,'5. STD Inputs'!$C$7,IF(G13=9,'5. STD Inputs'!$D$7, IF(G13=10,'5. STD Inputs'!$E$7, IF(G13=11,'5. STD Inputs'!$F$7,"ERROR"))))</f>
        <v>0</v>
      </c>
      <c r="J13" s="67">
        <f ca="1">SUM(OFFSET(C13,-E13-1-'2. Exposure Periods'!S10,0,E13))</f>
        <v>0</v>
      </c>
      <c r="K13" s="67">
        <f ca="1">SUM(OFFSET(D13,-1-'2. Exposure Periods'!S10,0,G13))</f>
        <v>0</v>
      </c>
      <c r="L13" s="249" t="s">
        <v>150</v>
      </c>
      <c r="M13" s="68">
        <f ca="1">$J13*'1. Inputs'!$D$44</f>
        <v>0</v>
      </c>
      <c r="N13" s="68">
        <f>$B13*'1. Inputs'!$D$40</f>
        <v>0</v>
      </c>
      <c r="O13" s="68">
        <f>IF(G13=8,'5. STD Inputs'!$C$8,IF(G13=9,'5. STD Inputs'!$D$8, IF(G13=10,'5. STD Inputs'!$E$8, IF(G13=11,'5. STD Inputs'!$F$8,"ERROR"))))</f>
        <v>0</v>
      </c>
      <c r="P13" s="109">
        <f>('1. Inputs'!$D$49*$H13)*($I13/$G13)/('1. Inputs'!$D$53)</f>
        <v>0</v>
      </c>
      <c r="Q13" s="68">
        <f>'1. Inputs'!$D$17</f>
        <v>0</v>
      </c>
      <c r="R13" s="69">
        <f t="shared" ca="1" si="2"/>
        <v>0</v>
      </c>
      <c r="S13" s="54"/>
      <c r="T13" s="156">
        <f>'1. Inputs'!M17</f>
        <v>0</v>
      </c>
      <c r="U13" s="163">
        <f>'1. Inputs'!N17</f>
        <v>0</v>
      </c>
      <c r="V13" s="72">
        <f>'2. Exposure Periods'!K10</f>
        <v>3</v>
      </c>
      <c r="W13" s="72">
        <f>'2. Exposure Periods'!L10</f>
        <v>2</v>
      </c>
      <c r="X13" s="72">
        <f>'2. Exposure Periods'!M10</f>
        <v>11</v>
      </c>
      <c r="Y13" s="72">
        <f>'2. Exposure Periods'!$I10</f>
        <v>14</v>
      </c>
      <c r="Z13" s="67">
        <f ca="1">SUM(OFFSET(U13,-V13-1-'2. Exposure Periods'!S10,0,V13))</f>
        <v>0</v>
      </c>
      <c r="AA13" s="67">
        <f ca="1">SUM(OFFSET(U13,-1-'2. Exposure Periods'!S10,0,X13))</f>
        <v>0</v>
      </c>
      <c r="AB13" s="67">
        <f ca="1">SUM(OFFSET(U13,-'2. Exposure Periods'!T10,0,Y13))</f>
        <v>0</v>
      </c>
      <c r="AC13" s="109">
        <f ca="1">Z13*'1. Inputs'!$D$40</f>
        <v>0</v>
      </c>
      <c r="AD13" s="109">
        <f>SUM(T12:T13)*'1. Inputs'!$D$40</f>
        <v>0</v>
      </c>
      <c r="AE13" s="109">
        <f>IF(G13=8,'5. STD Inputs'!$I$8,IF(G13=9,'5. STD Inputs'!$J$8, IF(G13=10,'5. STD Inputs'!$K$8, IF(G13=11,'5. STD Inputs'!$L$8,"ERROR"))))</f>
        <v>0</v>
      </c>
      <c r="AF13" s="68">
        <f>-Y13*('1. Inputs'!$D$16/365)*'1. Inputs'!$D$15</f>
        <v>0</v>
      </c>
      <c r="AG13" s="68">
        <f>'1. Inputs'!$D$18</f>
        <v>0</v>
      </c>
      <c r="AH13" s="110">
        <f t="shared" ca="1" si="3"/>
        <v>0</v>
      </c>
      <c r="AJ13" s="70">
        <f t="shared" ca="1" si="1"/>
        <v>0</v>
      </c>
    </row>
    <row r="14" spans="1:38" x14ac:dyDescent="0.25">
      <c r="A14" s="65">
        <f t="shared" si="4"/>
        <v>43381</v>
      </c>
      <c r="B14" s="154">
        <f>'1. Inputs'!J18</f>
        <v>0</v>
      </c>
      <c r="C14" s="117">
        <f>'1. Inputs'!K18</f>
        <v>0</v>
      </c>
      <c r="D14" s="117">
        <f t="shared" si="0"/>
        <v>0</v>
      </c>
      <c r="E14" s="72">
        <f>'2. Exposure Periods'!C11</f>
        <v>6</v>
      </c>
      <c r="F14" s="66">
        <f>'2. Exposure Periods'!D11</f>
        <v>1</v>
      </c>
      <c r="G14" s="72">
        <f>'2. Exposure Periods'!$E11</f>
        <v>9</v>
      </c>
      <c r="H14" s="72">
        <f>'2. Exposure Periods'!$I11</f>
        <v>15</v>
      </c>
      <c r="I14" s="247">
        <f>IF(G14=8,'5. STD Inputs'!$C$7,IF(G14=9,'5. STD Inputs'!$D$7, IF(G14=10,'5. STD Inputs'!$E$7, IF(G14=11,'5. STD Inputs'!$F$7,"ERROR"))))</f>
        <v>0</v>
      </c>
      <c r="J14" s="67">
        <f ca="1">SUM(OFFSET(C14,-E14-1-'2. Exposure Periods'!S11,0,E14))</f>
        <v>0</v>
      </c>
      <c r="K14" s="67">
        <f ca="1">SUM(OFFSET(D14,-1-'2. Exposure Periods'!S11,0,G14))</f>
        <v>0</v>
      </c>
      <c r="L14" s="249" t="s">
        <v>150</v>
      </c>
      <c r="M14" s="68">
        <f ca="1">$J14*'1. Inputs'!$D$44</f>
        <v>0</v>
      </c>
      <c r="N14" s="68">
        <f>$B14*'1. Inputs'!$D$40</f>
        <v>0</v>
      </c>
      <c r="O14" s="68">
        <f>IF(G14=8,'5. STD Inputs'!$C$8,IF(G14=9,'5. STD Inputs'!$D$8, IF(G14=10,'5. STD Inputs'!$E$8, IF(G14=11,'5. STD Inputs'!$F$8,"ERROR"))))</f>
        <v>0</v>
      </c>
      <c r="P14" s="109">
        <f>('1. Inputs'!$D$49*$H14)*($I14/$G14)/('1. Inputs'!$D$53)</f>
        <v>0</v>
      </c>
      <c r="Q14" s="68">
        <f>'1. Inputs'!$D$17</f>
        <v>0</v>
      </c>
      <c r="R14" s="69">
        <f t="shared" ca="1" si="2"/>
        <v>0</v>
      </c>
      <c r="S14" s="54"/>
      <c r="T14" s="156">
        <f>'1. Inputs'!M18</f>
        <v>0</v>
      </c>
      <c r="U14" s="163">
        <f>'1. Inputs'!N18</f>
        <v>0</v>
      </c>
      <c r="V14" s="72">
        <f>'2. Exposure Periods'!K11</f>
        <v>6</v>
      </c>
      <c r="W14" s="72">
        <f>'2. Exposure Periods'!L11</f>
        <v>2</v>
      </c>
      <c r="X14" s="72">
        <f>'2. Exposure Periods'!M11</f>
        <v>9</v>
      </c>
      <c r="Y14" s="72">
        <f>'2. Exposure Periods'!$I11</f>
        <v>15</v>
      </c>
      <c r="Z14" s="67">
        <f ca="1">SUM(OFFSET(U14,-V14-1-'2. Exposure Periods'!S11,0,V14))</f>
        <v>0</v>
      </c>
      <c r="AA14" s="67">
        <f ca="1">SUM(OFFSET(U14,-1-'2. Exposure Periods'!S11,0,X14))</f>
        <v>0</v>
      </c>
      <c r="AB14" s="67">
        <f ca="1">SUM(OFFSET(U14,-'2. Exposure Periods'!T11,0,Y14))</f>
        <v>0</v>
      </c>
      <c r="AC14" s="109">
        <f ca="1">Z14*'1. Inputs'!$D$40</f>
        <v>0</v>
      </c>
      <c r="AD14" s="109">
        <f>SUM(T13:T14)*'1. Inputs'!$D$40</f>
        <v>0</v>
      </c>
      <c r="AE14" s="109">
        <f>IF(G14=8,'5. STD Inputs'!$I$8,IF(G14=9,'5. STD Inputs'!$J$8, IF(G14=10,'5. STD Inputs'!$K$8, IF(G14=11,'5. STD Inputs'!$L$8,"ERROR"))))</f>
        <v>0</v>
      </c>
      <c r="AF14" s="68">
        <f>-Y14*('1. Inputs'!$D$16/365)*'1. Inputs'!$D$15</f>
        <v>0</v>
      </c>
      <c r="AG14" s="68">
        <f>'1. Inputs'!$D$18</f>
        <v>0</v>
      </c>
      <c r="AH14" s="110">
        <f t="shared" ca="1" si="3"/>
        <v>0</v>
      </c>
      <c r="AJ14" s="70">
        <f t="shared" ca="1" si="1"/>
        <v>0</v>
      </c>
    </row>
    <row r="15" spans="1:38" x14ac:dyDescent="0.25">
      <c r="A15" s="65">
        <f t="shared" si="4"/>
        <v>43382</v>
      </c>
      <c r="B15" s="154">
        <f>'1. Inputs'!J19</f>
        <v>0</v>
      </c>
      <c r="C15" s="117">
        <f>'1. Inputs'!K19</f>
        <v>0</v>
      </c>
      <c r="D15" s="117">
        <f t="shared" si="0"/>
        <v>0</v>
      </c>
      <c r="E15" s="72">
        <f>'2. Exposure Periods'!C12</f>
        <v>7</v>
      </c>
      <c r="F15" s="66">
        <f>'2. Exposure Periods'!D12</f>
        <v>1</v>
      </c>
      <c r="G15" s="72">
        <f>'2. Exposure Periods'!$E12</f>
        <v>9</v>
      </c>
      <c r="H15" s="72">
        <f>'2. Exposure Periods'!$I12</f>
        <v>16</v>
      </c>
      <c r="I15" s="247">
        <f>IF(G15=8,'5. STD Inputs'!$C$7,IF(G15=9,'5. STD Inputs'!$D$7, IF(G15=10,'5. STD Inputs'!$E$7, IF(G15=11,'5. STD Inputs'!$F$7,"ERROR"))))</f>
        <v>0</v>
      </c>
      <c r="J15" s="67">
        <f ca="1">SUM(OFFSET(C15,-E15-1-'2. Exposure Periods'!S12,0,E15))</f>
        <v>0</v>
      </c>
      <c r="K15" s="67">
        <f ca="1">SUM(OFFSET(D15,-1-'2. Exposure Periods'!S12,0,G15))</f>
        <v>0</v>
      </c>
      <c r="L15" s="249" t="s">
        <v>150</v>
      </c>
      <c r="M15" s="68">
        <f ca="1">$J15*'1. Inputs'!$D$44</f>
        <v>0</v>
      </c>
      <c r="N15" s="68">
        <f>$B15*'1. Inputs'!$D$40</f>
        <v>0</v>
      </c>
      <c r="O15" s="68">
        <f>IF(G15=8,'5. STD Inputs'!$C$8,IF(G15=9,'5. STD Inputs'!$D$8, IF(G15=10,'5. STD Inputs'!$E$8, IF(G15=11,'5. STD Inputs'!$F$8,"ERROR"))))</f>
        <v>0</v>
      </c>
      <c r="P15" s="109">
        <f>('1. Inputs'!$D$49*$H15)*($I15/$G15)/('1. Inputs'!$D$53)</f>
        <v>0</v>
      </c>
      <c r="Q15" s="68">
        <f>'1. Inputs'!$D$17</f>
        <v>0</v>
      </c>
      <c r="R15" s="69">
        <f t="shared" ca="1" si="2"/>
        <v>0</v>
      </c>
      <c r="S15" s="54"/>
      <c r="T15" s="156">
        <f>'1. Inputs'!M19</f>
        <v>0</v>
      </c>
      <c r="U15" s="163">
        <f>'1. Inputs'!N19</f>
        <v>0</v>
      </c>
      <c r="V15" s="72">
        <f>'2. Exposure Periods'!K12</f>
        <v>7</v>
      </c>
      <c r="W15" s="72">
        <f>'2. Exposure Periods'!L12</f>
        <v>2</v>
      </c>
      <c r="X15" s="72">
        <f>'2. Exposure Periods'!M12</f>
        <v>9</v>
      </c>
      <c r="Y15" s="72">
        <f>'2. Exposure Periods'!$I12</f>
        <v>16</v>
      </c>
      <c r="Z15" s="67">
        <f ca="1">SUM(OFFSET(U15,-V15-1-'2. Exposure Periods'!S12,0,V15))</f>
        <v>0</v>
      </c>
      <c r="AA15" s="67">
        <f ca="1">SUM(OFFSET(U15,-1-'2. Exposure Periods'!S12,0,X15))</f>
        <v>0</v>
      </c>
      <c r="AB15" s="67">
        <f ca="1">SUM(OFFSET(U15,-'2. Exposure Periods'!T12,0,Y15))</f>
        <v>0</v>
      </c>
      <c r="AC15" s="109">
        <f ca="1">Z15*'1. Inputs'!$D$40</f>
        <v>0</v>
      </c>
      <c r="AD15" s="109">
        <f>SUM(T14:T15)*'1. Inputs'!$D$40</f>
        <v>0</v>
      </c>
      <c r="AE15" s="109">
        <f>IF(G15=8,'5. STD Inputs'!$I$8,IF(G15=9,'5. STD Inputs'!$J$8, IF(G15=10,'5. STD Inputs'!$K$8, IF(G15=11,'5. STD Inputs'!$L$8,"ERROR"))))</f>
        <v>0</v>
      </c>
      <c r="AF15" s="68">
        <f>-Y15*('1. Inputs'!$D$16/365)*'1. Inputs'!$D$15</f>
        <v>0</v>
      </c>
      <c r="AG15" s="68">
        <f>'1. Inputs'!$D$18</f>
        <v>0</v>
      </c>
      <c r="AH15" s="110">
        <f t="shared" ca="1" si="3"/>
        <v>0</v>
      </c>
      <c r="AJ15" s="70">
        <f t="shared" ca="1" si="1"/>
        <v>0</v>
      </c>
    </row>
    <row r="16" spans="1:38" x14ac:dyDescent="0.25">
      <c r="A16" s="65">
        <f t="shared" si="4"/>
        <v>43383</v>
      </c>
      <c r="B16" s="154">
        <f>'1. Inputs'!J20</f>
        <v>0</v>
      </c>
      <c r="C16" s="117">
        <f>'1. Inputs'!K20</f>
        <v>0</v>
      </c>
      <c r="D16" s="117">
        <f t="shared" si="0"/>
        <v>0</v>
      </c>
      <c r="E16" s="72">
        <f>'2. Exposure Periods'!C13</f>
        <v>8</v>
      </c>
      <c r="F16" s="66">
        <f>'2. Exposure Periods'!D13</f>
        <v>1</v>
      </c>
      <c r="G16" s="72">
        <f>'2. Exposure Periods'!$E13</f>
        <v>9</v>
      </c>
      <c r="H16" s="72">
        <f>'2. Exposure Periods'!$I13</f>
        <v>17</v>
      </c>
      <c r="I16" s="247">
        <f>IF(G16=8,'5. STD Inputs'!$C$7,IF(G16=9,'5. STD Inputs'!$D$7, IF(G16=10,'5. STD Inputs'!$E$7, IF(G16=11,'5. STD Inputs'!$F$7,"ERROR"))))</f>
        <v>0</v>
      </c>
      <c r="J16" s="67">
        <f ca="1">SUM(OFFSET(C16,-E16-1-'2. Exposure Periods'!S13,0,E16))</f>
        <v>0</v>
      </c>
      <c r="K16" s="67">
        <f ca="1">SUM(OFFSET(D16,-1-'2. Exposure Periods'!S13,0,G16))</f>
        <v>0</v>
      </c>
      <c r="L16" s="249" t="s">
        <v>150</v>
      </c>
      <c r="M16" s="68">
        <f ca="1">$J16*'1. Inputs'!$D$44</f>
        <v>0</v>
      </c>
      <c r="N16" s="68">
        <f>$B16*'1. Inputs'!$D$40</f>
        <v>0</v>
      </c>
      <c r="O16" s="68">
        <f>IF(G16=8,'5. STD Inputs'!$C$8,IF(G16=9,'5. STD Inputs'!$D$8, IF(G16=10,'5. STD Inputs'!$E$8, IF(G16=11,'5. STD Inputs'!$F$8,"ERROR"))))</f>
        <v>0</v>
      </c>
      <c r="P16" s="109">
        <f>('1. Inputs'!$D$49*$H16)*($I16/$G16)/('1. Inputs'!$D$53)</f>
        <v>0</v>
      </c>
      <c r="Q16" s="68">
        <f>'1. Inputs'!$D$17</f>
        <v>0</v>
      </c>
      <c r="R16" s="69">
        <f t="shared" ca="1" si="2"/>
        <v>0</v>
      </c>
      <c r="S16" s="54"/>
      <c r="T16" s="156">
        <f>'1. Inputs'!M20</f>
        <v>0</v>
      </c>
      <c r="U16" s="163">
        <f>'1. Inputs'!N20</f>
        <v>0</v>
      </c>
      <c r="V16" s="72">
        <f>'2. Exposure Periods'!K13</f>
        <v>8</v>
      </c>
      <c r="W16" s="72">
        <f>'2. Exposure Periods'!L13</f>
        <v>2</v>
      </c>
      <c r="X16" s="72">
        <f>'2. Exposure Periods'!M13</f>
        <v>9</v>
      </c>
      <c r="Y16" s="72">
        <f>'2. Exposure Periods'!$I13</f>
        <v>17</v>
      </c>
      <c r="Z16" s="67">
        <f ca="1">SUM(OFFSET(U16,-V16-1-'2. Exposure Periods'!S13,0,V16))</f>
        <v>0</v>
      </c>
      <c r="AA16" s="67">
        <f ca="1">SUM(OFFSET(U16,-1-'2. Exposure Periods'!S13,0,X16))</f>
        <v>0</v>
      </c>
      <c r="AB16" s="67">
        <f ca="1">SUM(OFFSET(U16,-'2. Exposure Periods'!T13,0,Y16))</f>
        <v>0</v>
      </c>
      <c r="AC16" s="109">
        <f ca="1">Z16*'1. Inputs'!$D$40</f>
        <v>0</v>
      </c>
      <c r="AD16" s="109">
        <f>SUM(T15:T16)*'1. Inputs'!$D$40</f>
        <v>0</v>
      </c>
      <c r="AE16" s="109">
        <f>IF(G16=8,'5. STD Inputs'!$I$8,IF(G16=9,'5. STD Inputs'!$J$8, IF(G16=10,'5. STD Inputs'!$K$8, IF(G16=11,'5. STD Inputs'!$L$8,"ERROR"))))</f>
        <v>0</v>
      </c>
      <c r="AF16" s="68">
        <f>-Y16*('1. Inputs'!$D$16/365)*'1. Inputs'!$D$15</f>
        <v>0</v>
      </c>
      <c r="AG16" s="68">
        <f>'1. Inputs'!$D$18</f>
        <v>0</v>
      </c>
      <c r="AH16" s="110">
        <f t="shared" ca="1" si="3"/>
        <v>0</v>
      </c>
      <c r="AJ16" s="70">
        <f t="shared" ca="1" si="1"/>
        <v>0</v>
      </c>
    </row>
    <row r="17" spans="1:36" x14ac:dyDescent="0.25">
      <c r="A17" s="65">
        <f t="shared" si="4"/>
        <v>43384</v>
      </c>
      <c r="B17" s="154">
        <f>'1. Inputs'!J21</f>
        <v>0</v>
      </c>
      <c r="C17" s="117">
        <f>'1. Inputs'!K21</f>
        <v>0</v>
      </c>
      <c r="D17" s="117">
        <f t="shared" si="0"/>
        <v>0</v>
      </c>
      <c r="E17" s="72">
        <f>'2. Exposure Periods'!C14</f>
        <v>9</v>
      </c>
      <c r="F17" s="66">
        <f>'2. Exposure Periods'!D14</f>
        <v>1</v>
      </c>
      <c r="G17" s="72">
        <f>'2. Exposure Periods'!$E14</f>
        <v>9</v>
      </c>
      <c r="H17" s="72">
        <f>'2. Exposure Periods'!$I14</f>
        <v>18</v>
      </c>
      <c r="I17" s="247">
        <f>IF(G17=8,'5. STD Inputs'!$C$7,IF(G17=9,'5. STD Inputs'!$D$7, IF(G17=10,'5. STD Inputs'!$E$7, IF(G17=11,'5. STD Inputs'!$F$7,"ERROR"))))</f>
        <v>0</v>
      </c>
      <c r="J17" s="67">
        <f ca="1">SUM(OFFSET(C17,-E17-1-'2. Exposure Periods'!S14,0,E17))</f>
        <v>0</v>
      </c>
      <c r="K17" s="67">
        <f ca="1">SUM(OFFSET(D17,-1-'2. Exposure Periods'!S14,0,G17))</f>
        <v>0</v>
      </c>
      <c r="L17" s="249" t="s">
        <v>150</v>
      </c>
      <c r="M17" s="68">
        <f ca="1">$J17*'1. Inputs'!$D$44</f>
        <v>0</v>
      </c>
      <c r="N17" s="68">
        <f>$B17*'1. Inputs'!$D$40</f>
        <v>0</v>
      </c>
      <c r="O17" s="68">
        <f>IF(G17=8,'5. STD Inputs'!$C$8,IF(G17=9,'5. STD Inputs'!$D$8, IF(G17=10,'5. STD Inputs'!$E$8, IF(G17=11,'5. STD Inputs'!$F$8,"ERROR"))))</f>
        <v>0</v>
      </c>
      <c r="P17" s="109">
        <f>('1. Inputs'!$D$49*$H17)*($I17/$G17)/('1. Inputs'!$D$53)</f>
        <v>0</v>
      </c>
      <c r="Q17" s="68">
        <f>'1. Inputs'!$D$17</f>
        <v>0</v>
      </c>
      <c r="R17" s="69">
        <f t="shared" ca="1" si="2"/>
        <v>0</v>
      </c>
      <c r="S17" s="54"/>
      <c r="T17" s="156">
        <f>'1. Inputs'!M21</f>
        <v>0</v>
      </c>
      <c r="U17" s="163">
        <f>'1. Inputs'!N21</f>
        <v>0</v>
      </c>
      <c r="V17" s="72">
        <f>'2. Exposure Periods'!K14</f>
        <v>9</v>
      </c>
      <c r="W17" s="72">
        <f>'2. Exposure Periods'!L14</f>
        <v>2</v>
      </c>
      <c r="X17" s="72">
        <f>'2. Exposure Periods'!M14</f>
        <v>9</v>
      </c>
      <c r="Y17" s="72">
        <f>'2. Exposure Periods'!$I14</f>
        <v>18</v>
      </c>
      <c r="Z17" s="67">
        <f ca="1">SUM(OFFSET(U17,-V17-1-'2. Exposure Periods'!S14,0,V17))</f>
        <v>0</v>
      </c>
      <c r="AA17" s="67">
        <f ca="1">SUM(OFFSET(U17,-1-'2. Exposure Periods'!S14,0,X17))</f>
        <v>0</v>
      </c>
      <c r="AB17" s="67">
        <f ca="1">SUM(OFFSET(U17,-'2. Exposure Periods'!T14,0,Y17))</f>
        <v>0</v>
      </c>
      <c r="AC17" s="109">
        <f ca="1">Z17*'1. Inputs'!$D$40</f>
        <v>0</v>
      </c>
      <c r="AD17" s="109">
        <f>SUM(T16:T17)*'1. Inputs'!$D$40</f>
        <v>0</v>
      </c>
      <c r="AE17" s="109">
        <f>IF(G17=8,'5. STD Inputs'!$I$8,IF(G17=9,'5. STD Inputs'!$J$8, IF(G17=10,'5. STD Inputs'!$K$8, IF(G17=11,'5. STD Inputs'!$L$8,"ERROR"))))</f>
        <v>0</v>
      </c>
      <c r="AF17" s="68">
        <f>-Y17*('1. Inputs'!$D$16/365)*'1. Inputs'!$D$15</f>
        <v>0</v>
      </c>
      <c r="AG17" s="68">
        <f>'1. Inputs'!$D$18</f>
        <v>0</v>
      </c>
      <c r="AH17" s="110">
        <f t="shared" ca="1" si="3"/>
        <v>0</v>
      </c>
      <c r="AJ17" s="70">
        <f t="shared" ca="1" si="1"/>
        <v>0</v>
      </c>
    </row>
    <row r="18" spans="1:36" x14ac:dyDescent="0.25">
      <c r="A18" s="65">
        <f t="shared" si="4"/>
        <v>43385</v>
      </c>
      <c r="B18" s="154">
        <f>'1. Inputs'!J22</f>
        <v>0</v>
      </c>
      <c r="C18" s="117">
        <f>'1. Inputs'!K22</f>
        <v>0</v>
      </c>
      <c r="D18" s="117">
        <f t="shared" si="0"/>
        <v>0</v>
      </c>
      <c r="E18" s="72">
        <f>'2. Exposure Periods'!C15</f>
        <v>10</v>
      </c>
      <c r="F18" s="66">
        <f>'2. Exposure Periods'!D15</f>
        <v>1</v>
      </c>
      <c r="G18" s="72">
        <f>'2. Exposure Periods'!$E15</f>
        <v>9</v>
      </c>
      <c r="H18" s="72">
        <f>'2. Exposure Periods'!$I15</f>
        <v>19</v>
      </c>
      <c r="I18" s="247">
        <f>IF(G18=8,'5. STD Inputs'!$C$7,IF(G18=9,'5. STD Inputs'!$D$7, IF(G18=10,'5. STD Inputs'!$E$7, IF(G18=11,'5. STD Inputs'!$F$7,"ERROR"))))</f>
        <v>0</v>
      </c>
      <c r="J18" s="67">
        <f ca="1">SUM(OFFSET(C18,-E18-1-'2. Exposure Periods'!S15,0,E18))</f>
        <v>0</v>
      </c>
      <c r="K18" s="67">
        <f ca="1">SUM(OFFSET(D18,-1-'2. Exposure Periods'!S15,0,G18))</f>
        <v>0</v>
      </c>
      <c r="L18" s="249" t="s">
        <v>150</v>
      </c>
      <c r="M18" s="68">
        <f ca="1">$J18*'1. Inputs'!$D$44</f>
        <v>0</v>
      </c>
      <c r="N18" s="68">
        <f>$B18*'1. Inputs'!$D$40</f>
        <v>0</v>
      </c>
      <c r="O18" s="68">
        <f>IF(G18=8,'5. STD Inputs'!$C$8,IF(G18=9,'5. STD Inputs'!$D$8, IF(G18=10,'5. STD Inputs'!$E$8, IF(G18=11,'5. STD Inputs'!$F$8,"ERROR"))))</f>
        <v>0</v>
      </c>
      <c r="P18" s="109">
        <f>('1. Inputs'!$D$49*$H18)*($I18/$G18)/('1. Inputs'!$D$53)</f>
        <v>0</v>
      </c>
      <c r="Q18" s="68">
        <f>'1. Inputs'!$D$17</f>
        <v>0</v>
      </c>
      <c r="R18" s="69">
        <f t="shared" ca="1" si="2"/>
        <v>0</v>
      </c>
      <c r="S18" s="54"/>
      <c r="T18" s="156">
        <f>'1. Inputs'!M22</f>
        <v>0</v>
      </c>
      <c r="U18" s="163">
        <f>'1. Inputs'!N22</f>
        <v>0</v>
      </c>
      <c r="V18" s="72">
        <f>'2. Exposure Periods'!K15</f>
        <v>10</v>
      </c>
      <c r="W18" s="72">
        <f>'2. Exposure Periods'!L15</f>
        <v>2</v>
      </c>
      <c r="X18" s="72">
        <f>'2. Exposure Periods'!M15</f>
        <v>9</v>
      </c>
      <c r="Y18" s="72">
        <f>'2. Exposure Periods'!$I15</f>
        <v>19</v>
      </c>
      <c r="Z18" s="67">
        <f ca="1">SUM(OFFSET(U18,-V18-1-'2. Exposure Periods'!S15,0,V18))</f>
        <v>0</v>
      </c>
      <c r="AA18" s="67">
        <f ca="1">SUM(OFFSET(U18,-1-'2. Exposure Periods'!S15,0,X18))</f>
        <v>0</v>
      </c>
      <c r="AB18" s="67">
        <f ca="1">SUM(OFFSET(U18,-'2. Exposure Periods'!T15,0,Y18))</f>
        <v>0</v>
      </c>
      <c r="AC18" s="109">
        <f ca="1">Z18*'1. Inputs'!$D$40</f>
        <v>0</v>
      </c>
      <c r="AD18" s="109">
        <f>SUM(T17:T18)*'1. Inputs'!$D$40</f>
        <v>0</v>
      </c>
      <c r="AE18" s="109">
        <f>IF(G18=8,'5. STD Inputs'!$I$8,IF(G18=9,'5. STD Inputs'!$J$8, IF(G18=10,'5. STD Inputs'!$K$8, IF(G18=11,'5. STD Inputs'!$L$8,"ERROR"))))</f>
        <v>0</v>
      </c>
      <c r="AF18" s="68">
        <f>-Y18*('1. Inputs'!$D$16/365)*'1. Inputs'!$D$15</f>
        <v>0</v>
      </c>
      <c r="AG18" s="68">
        <f>'1. Inputs'!$D$18</f>
        <v>0</v>
      </c>
      <c r="AH18" s="110">
        <f t="shared" ca="1" si="3"/>
        <v>0</v>
      </c>
      <c r="AJ18" s="70">
        <f t="shared" ca="1" si="1"/>
        <v>0</v>
      </c>
    </row>
    <row r="19" spans="1:36" x14ac:dyDescent="0.25">
      <c r="A19" s="65">
        <f t="shared" si="4"/>
        <v>43386</v>
      </c>
      <c r="B19" s="154">
        <f>'1. Inputs'!J23</f>
        <v>0</v>
      </c>
      <c r="C19" s="117">
        <f>'1. Inputs'!K23</f>
        <v>0</v>
      </c>
      <c r="D19" s="117">
        <f t="shared" si="0"/>
        <v>0</v>
      </c>
      <c r="E19" s="72">
        <f>'2. Exposure Periods'!C16</f>
        <v>10</v>
      </c>
      <c r="F19" s="66">
        <f>'2. Exposure Periods'!D16</f>
        <v>1</v>
      </c>
      <c r="G19" s="72">
        <f>'2. Exposure Periods'!$E16</f>
        <v>10</v>
      </c>
      <c r="H19" s="72">
        <f>'2. Exposure Periods'!$I16</f>
        <v>20</v>
      </c>
      <c r="I19" s="247">
        <f>IF(G19=8,'5. STD Inputs'!$C$7,IF(G19=9,'5. STD Inputs'!$D$7, IF(G19=10,'5. STD Inputs'!$E$7, IF(G19=11,'5. STD Inputs'!$F$7,"ERROR"))))</f>
        <v>0</v>
      </c>
      <c r="J19" s="67">
        <f ca="1">SUM(OFFSET(C19,-E19-1-'2. Exposure Periods'!S16,0,E19))</f>
        <v>0</v>
      </c>
      <c r="K19" s="67">
        <f ca="1">SUM(OFFSET(D19,-1-'2. Exposure Periods'!S16,0,G19))</f>
        <v>0</v>
      </c>
      <c r="L19" s="249" t="s">
        <v>150</v>
      </c>
      <c r="M19" s="68">
        <f ca="1">$J19*'1. Inputs'!$D$44</f>
        <v>0</v>
      </c>
      <c r="N19" s="68">
        <f>$B19*'1. Inputs'!$D$40</f>
        <v>0</v>
      </c>
      <c r="O19" s="68">
        <f>IF(G19=8,'5. STD Inputs'!$C$8,IF(G19=9,'5. STD Inputs'!$D$8, IF(G19=10,'5. STD Inputs'!$E$8, IF(G19=11,'5. STD Inputs'!$F$8,"ERROR"))))</f>
        <v>0</v>
      </c>
      <c r="P19" s="109">
        <f>('1. Inputs'!$D$49*$H19)*($I19/$G19)/('1. Inputs'!$D$53)</f>
        <v>0</v>
      </c>
      <c r="Q19" s="68">
        <f>'1. Inputs'!$D$17</f>
        <v>0</v>
      </c>
      <c r="R19" s="69">
        <f t="shared" ca="1" si="2"/>
        <v>0</v>
      </c>
      <c r="S19" s="54"/>
      <c r="T19" s="156">
        <f>'1. Inputs'!M23</f>
        <v>0</v>
      </c>
      <c r="U19" s="163">
        <f>'1. Inputs'!N23</f>
        <v>0</v>
      </c>
      <c r="V19" s="72">
        <f>'2. Exposure Periods'!K16</f>
        <v>10</v>
      </c>
      <c r="W19" s="72">
        <f>'2. Exposure Periods'!L16</f>
        <v>2</v>
      </c>
      <c r="X19" s="72">
        <f>'2. Exposure Periods'!M16</f>
        <v>10</v>
      </c>
      <c r="Y19" s="72">
        <f>'2. Exposure Periods'!$I16</f>
        <v>20</v>
      </c>
      <c r="Z19" s="67">
        <f ca="1">SUM(OFFSET(U19,-V19-1-'2. Exposure Periods'!S16,0,V19))</f>
        <v>0</v>
      </c>
      <c r="AA19" s="67">
        <f ca="1">SUM(OFFSET(U19,-1-'2. Exposure Periods'!S16,0,X19))</f>
        <v>0</v>
      </c>
      <c r="AB19" s="67">
        <f ca="1">SUM(OFFSET(U19,-'2. Exposure Periods'!T16,0,Y19))</f>
        <v>0</v>
      </c>
      <c r="AC19" s="109">
        <f ca="1">Z19*'1. Inputs'!$D$40</f>
        <v>0</v>
      </c>
      <c r="AD19" s="109">
        <f>SUM(T18:T19)*'1. Inputs'!$D$40</f>
        <v>0</v>
      </c>
      <c r="AE19" s="109">
        <f>IF(G19=8,'5. STD Inputs'!$I$8,IF(G19=9,'5. STD Inputs'!$J$8, IF(G19=10,'5. STD Inputs'!$K$8, IF(G19=11,'5. STD Inputs'!$L$8,"ERROR"))))</f>
        <v>0</v>
      </c>
      <c r="AF19" s="68">
        <f>-Y19*('1. Inputs'!$D$16/365)*'1. Inputs'!$D$15</f>
        <v>0</v>
      </c>
      <c r="AG19" s="68">
        <f>'1. Inputs'!$D$18</f>
        <v>0</v>
      </c>
      <c r="AH19" s="110">
        <f t="shared" ca="1" si="3"/>
        <v>0</v>
      </c>
      <c r="AJ19" s="70">
        <f t="shared" ca="1" si="1"/>
        <v>0</v>
      </c>
    </row>
    <row r="20" spans="1:36" x14ac:dyDescent="0.25">
      <c r="A20" s="65">
        <f t="shared" si="4"/>
        <v>43387</v>
      </c>
      <c r="B20" s="154">
        <f>'1. Inputs'!J24</f>
        <v>0</v>
      </c>
      <c r="C20" s="117">
        <f>'1. Inputs'!K24</f>
        <v>0</v>
      </c>
      <c r="D20" s="117">
        <f t="shared" si="0"/>
        <v>0</v>
      </c>
      <c r="E20" s="72">
        <f>'2. Exposure Periods'!C17</f>
        <v>10</v>
      </c>
      <c r="F20" s="66">
        <f>'2. Exposure Periods'!D17</f>
        <v>1</v>
      </c>
      <c r="G20" s="72">
        <f>'2. Exposure Periods'!$E17</f>
        <v>11</v>
      </c>
      <c r="H20" s="72">
        <f>'2. Exposure Periods'!$I17</f>
        <v>21</v>
      </c>
      <c r="I20" s="247">
        <f>IF(G20=8,'5. STD Inputs'!$C$7,IF(G20=9,'5. STD Inputs'!$D$7, IF(G20=10,'5. STD Inputs'!$E$7, IF(G20=11,'5. STD Inputs'!$F$7,"ERROR"))))</f>
        <v>0</v>
      </c>
      <c r="J20" s="67">
        <f ca="1">SUM(OFFSET(C20,-E20-1-'2. Exposure Periods'!S17,0,E20))</f>
        <v>0</v>
      </c>
      <c r="K20" s="67">
        <f ca="1">SUM(OFFSET(D20,-1-'2. Exposure Periods'!S17,0,G20))</f>
        <v>0</v>
      </c>
      <c r="L20" s="249" t="s">
        <v>150</v>
      </c>
      <c r="M20" s="68">
        <f ca="1">$J20*'1. Inputs'!$D$44</f>
        <v>0</v>
      </c>
      <c r="N20" s="68">
        <f>$B20*'1. Inputs'!$D$40</f>
        <v>0</v>
      </c>
      <c r="O20" s="68">
        <f>IF(G20=8,'5. STD Inputs'!$C$8,IF(G20=9,'5. STD Inputs'!$D$8, IF(G20=10,'5. STD Inputs'!$E$8, IF(G20=11,'5. STD Inputs'!$F$8,"ERROR"))))</f>
        <v>0</v>
      </c>
      <c r="P20" s="109">
        <f>('1. Inputs'!$D$49*$H20)*($I20/$G20)/('1. Inputs'!$D$53)</f>
        <v>0</v>
      </c>
      <c r="Q20" s="68">
        <f>'1. Inputs'!$D$17</f>
        <v>0</v>
      </c>
      <c r="R20" s="69">
        <f t="shared" ca="1" si="2"/>
        <v>0</v>
      </c>
      <c r="S20" s="54"/>
      <c r="T20" s="156">
        <f>'1. Inputs'!M24</f>
        <v>0</v>
      </c>
      <c r="U20" s="163">
        <f>'1. Inputs'!N24</f>
        <v>0</v>
      </c>
      <c r="V20" s="72">
        <f>'2. Exposure Periods'!K17</f>
        <v>10</v>
      </c>
      <c r="W20" s="72">
        <f>'2. Exposure Periods'!L17</f>
        <v>2</v>
      </c>
      <c r="X20" s="72">
        <f>'2. Exposure Periods'!M17</f>
        <v>11</v>
      </c>
      <c r="Y20" s="72">
        <f>'2. Exposure Periods'!$I17</f>
        <v>21</v>
      </c>
      <c r="Z20" s="67">
        <f ca="1">SUM(OFFSET(U20,-V20-1-'2. Exposure Periods'!S17,0,V20))</f>
        <v>0</v>
      </c>
      <c r="AA20" s="67">
        <f ca="1">SUM(OFFSET(U20,-1-'2. Exposure Periods'!S17,0,X20))</f>
        <v>0</v>
      </c>
      <c r="AB20" s="67">
        <f ca="1">SUM(OFFSET(U20,-'2. Exposure Periods'!T17,0,Y20))</f>
        <v>0</v>
      </c>
      <c r="AC20" s="109">
        <f ca="1">Z20*'1. Inputs'!$D$40</f>
        <v>0</v>
      </c>
      <c r="AD20" s="109">
        <f>SUM(T19:T20)*'1. Inputs'!$D$40</f>
        <v>0</v>
      </c>
      <c r="AE20" s="109">
        <f>IF(G20=8,'5. STD Inputs'!$I$8,IF(G20=9,'5. STD Inputs'!$J$8, IF(G20=10,'5. STD Inputs'!$K$8, IF(G20=11,'5. STD Inputs'!$L$8,"ERROR"))))</f>
        <v>0</v>
      </c>
      <c r="AF20" s="68">
        <f>-Y20*('1. Inputs'!$D$16/365)*'1. Inputs'!$D$15</f>
        <v>0</v>
      </c>
      <c r="AG20" s="68">
        <f>'1. Inputs'!$D$18</f>
        <v>0</v>
      </c>
      <c r="AH20" s="110">
        <f t="shared" ca="1" si="3"/>
        <v>0</v>
      </c>
      <c r="AJ20" s="70">
        <f t="shared" ca="1" si="1"/>
        <v>0</v>
      </c>
    </row>
    <row r="21" spans="1:36" x14ac:dyDescent="0.25">
      <c r="A21" s="65">
        <f t="shared" si="4"/>
        <v>43388</v>
      </c>
      <c r="B21" s="154">
        <f>'1. Inputs'!J25</f>
        <v>0</v>
      </c>
      <c r="C21" s="117">
        <f>'1. Inputs'!K25</f>
        <v>0</v>
      </c>
      <c r="D21" s="117">
        <f t="shared" si="0"/>
        <v>0</v>
      </c>
      <c r="E21" s="72">
        <f>'2. Exposure Periods'!C18</f>
        <v>13</v>
      </c>
      <c r="F21" s="66">
        <f>'2. Exposure Periods'!D18</f>
        <v>1</v>
      </c>
      <c r="G21" s="72">
        <f>'2. Exposure Periods'!$E18</f>
        <v>9</v>
      </c>
      <c r="H21" s="72">
        <f>'2. Exposure Periods'!$I18</f>
        <v>22</v>
      </c>
      <c r="I21" s="247">
        <f>IF(G21=8,'5. STD Inputs'!$C$7,IF(G21=9,'5. STD Inputs'!$D$7, IF(G21=10,'5. STD Inputs'!$E$7, IF(G21=11,'5. STD Inputs'!$F$7,"ERROR"))))</f>
        <v>0</v>
      </c>
      <c r="J21" s="67">
        <f ca="1">SUM(OFFSET(C21,-E21-1-'2. Exposure Periods'!S18,0,E21))</f>
        <v>0</v>
      </c>
      <c r="K21" s="67">
        <f ca="1">SUM(OFFSET(D21,-1-'2. Exposure Periods'!S18,0,G21))</f>
        <v>0</v>
      </c>
      <c r="L21" s="249" t="s">
        <v>150</v>
      </c>
      <c r="M21" s="68">
        <f ca="1">$J21*'1. Inputs'!$D$44</f>
        <v>0</v>
      </c>
      <c r="N21" s="68">
        <f>$B21*'1. Inputs'!$D$40</f>
        <v>0</v>
      </c>
      <c r="O21" s="68">
        <f>IF(G21=8,'5. STD Inputs'!$C$8,IF(G21=9,'5. STD Inputs'!$D$8, IF(G21=10,'5. STD Inputs'!$E$8, IF(G21=11,'5. STD Inputs'!$F$8,"ERROR"))))</f>
        <v>0</v>
      </c>
      <c r="P21" s="109">
        <f>('1. Inputs'!$D$49*$H21)*($I21/$G21)/('1. Inputs'!$D$53)</f>
        <v>0</v>
      </c>
      <c r="Q21" s="68">
        <f>'1. Inputs'!$D$17</f>
        <v>0</v>
      </c>
      <c r="R21" s="69">
        <f t="shared" ca="1" si="2"/>
        <v>0</v>
      </c>
      <c r="S21" s="54"/>
      <c r="T21" s="156">
        <f>'1. Inputs'!M25</f>
        <v>0</v>
      </c>
      <c r="U21" s="163">
        <f>'1. Inputs'!N25</f>
        <v>0</v>
      </c>
      <c r="V21" s="72">
        <f>'2. Exposure Periods'!K18</f>
        <v>13</v>
      </c>
      <c r="W21" s="72">
        <f>'2. Exposure Periods'!L18</f>
        <v>2</v>
      </c>
      <c r="X21" s="72">
        <f>'2. Exposure Periods'!M18</f>
        <v>9</v>
      </c>
      <c r="Y21" s="72">
        <f>'2. Exposure Periods'!$I18</f>
        <v>22</v>
      </c>
      <c r="Z21" s="67">
        <f ca="1">SUM(OFFSET(U21,-V21-1-'2. Exposure Periods'!S18,0,V21))</f>
        <v>0</v>
      </c>
      <c r="AA21" s="67">
        <f ca="1">SUM(OFFSET(U21,-1-'2. Exposure Periods'!S18,0,X21))</f>
        <v>0</v>
      </c>
      <c r="AB21" s="67">
        <f ca="1">SUM(OFFSET(U21,-'2. Exposure Periods'!T18,0,Y21))</f>
        <v>0</v>
      </c>
      <c r="AC21" s="109">
        <f ca="1">Z21*'1. Inputs'!$D$40</f>
        <v>0</v>
      </c>
      <c r="AD21" s="109">
        <f>SUM(T20:T21)*'1. Inputs'!$D$40</f>
        <v>0</v>
      </c>
      <c r="AE21" s="109">
        <f>IF(G21=8,'5. STD Inputs'!$I$8,IF(G21=9,'5. STD Inputs'!$J$8, IF(G21=10,'5. STD Inputs'!$K$8, IF(G21=11,'5. STD Inputs'!$L$8,"ERROR"))))</f>
        <v>0</v>
      </c>
      <c r="AF21" s="68">
        <f>-Y21*('1. Inputs'!$D$16/365)*'1. Inputs'!$D$15</f>
        <v>0</v>
      </c>
      <c r="AG21" s="68">
        <f>'1. Inputs'!$D$18</f>
        <v>0</v>
      </c>
      <c r="AH21" s="110">
        <f t="shared" ca="1" si="3"/>
        <v>0</v>
      </c>
      <c r="AJ21" s="70">
        <f t="shared" ca="1" si="1"/>
        <v>0</v>
      </c>
    </row>
    <row r="22" spans="1:36" x14ac:dyDescent="0.25">
      <c r="A22" s="65">
        <f t="shared" si="4"/>
        <v>43389</v>
      </c>
      <c r="B22" s="154">
        <f>'1. Inputs'!J26</f>
        <v>0</v>
      </c>
      <c r="C22" s="117">
        <f>'1. Inputs'!K26</f>
        <v>0</v>
      </c>
      <c r="D22" s="117">
        <f t="shared" si="0"/>
        <v>0</v>
      </c>
      <c r="E22" s="72">
        <f>'2. Exposure Periods'!C19</f>
        <v>14</v>
      </c>
      <c r="F22" s="66">
        <f>'2. Exposure Periods'!D19</f>
        <v>1</v>
      </c>
      <c r="G22" s="72">
        <f>'2. Exposure Periods'!$E19</f>
        <v>9</v>
      </c>
      <c r="H22" s="72">
        <f>'2. Exposure Periods'!$I19</f>
        <v>23</v>
      </c>
      <c r="I22" s="247">
        <f>IF(G22=8,'5. STD Inputs'!$C$7,IF(G22=9,'5. STD Inputs'!$D$7, IF(G22=10,'5. STD Inputs'!$E$7, IF(G22=11,'5. STD Inputs'!$F$7,"ERROR"))))</f>
        <v>0</v>
      </c>
      <c r="J22" s="67">
        <f ca="1">SUM(OFFSET(C22,-E22-1-'2. Exposure Periods'!S19,0,E22))</f>
        <v>0</v>
      </c>
      <c r="K22" s="67">
        <f ca="1">SUM(OFFSET(D22,-1-'2. Exposure Periods'!S19,0,G22))</f>
        <v>0</v>
      </c>
      <c r="L22" s="249" t="s">
        <v>150</v>
      </c>
      <c r="M22" s="68">
        <f ca="1">$J22*'1. Inputs'!$D$44</f>
        <v>0</v>
      </c>
      <c r="N22" s="68">
        <f>$B22*'1. Inputs'!$D$40</f>
        <v>0</v>
      </c>
      <c r="O22" s="68">
        <f>IF(G22=8,'5. STD Inputs'!$C$8,IF(G22=9,'5. STD Inputs'!$D$8, IF(G22=10,'5. STD Inputs'!$E$8, IF(G22=11,'5. STD Inputs'!$F$8,"ERROR"))))</f>
        <v>0</v>
      </c>
      <c r="P22" s="109">
        <f>('1. Inputs'!$D$49*$H22)*($I22/$G22)/('1. Inputs'!$D$53)</f>
        <v>0</v>
      </c>
      <c r="Q22" s="68">
        <f>'1. Inputs'!$D$17</f>
        <v>0</v>
      </c>
      <c r="R22" s="69">
        <f t="shared" ca="1" si="2"/>
        <v>0</v>
      </c>
      <c r="S22" s="54"/>
      <c r="T22" s="156">
        <f>'1. Inputs'!M26</f>
        <v>0</v>
      </c>
      <c r="U22" s="163">
        <f>'1. Inputs'!N26</f>
        <v>0</v>
      </c>
      <c r="V22" s="72">
        <f>'2. Exposure Periods'!K19</f>
        <v>14</v>
      </c>
      <c r="W22" s="72">
        <f>'2. Exposure Periods'!L19</f>
        <v>2</v>
      </c>
      <c r="X22" s="72">
        <f>'2. Exposure Periods'!M19</f>
        <v>9</v>
      </c>
      <c r="Y22" s="72">
        <f>'2. Exposure Periods'!$I19</f>
        <v>23</v>
      </c>
      <c r="Z22" s="67">
        <f ca="1">SUM(OFFSET(U22,-V22-1-'2. Exposure Periods'!S19,0,V22))</f>
        <v>0</v>
      </c>
      <c r="AA22" s="67">
        <f ca="1">SUM(OFFSET(U22,-1-'2. Exposure Periods'!S19,0,X22))</f>
        <v>0</v>
      </c>
      <c r="AB22" s="67">
        <f ca="1">SUM(OFFSET(U22,-'2. Exposure Periods'!T19,0,Y22))</f>
        <v>0</v>
      </c>
      <c r="AC22" s="109">
        <f ca="1">Z22*'1. Inputs'!$D$40</f>
        <v>0</v>
      </c>
      <c r="AD22" s="109">
        <f>SUM(T21:T22)*'1. Inputs'!$D$40</f>
        <v>0</v>
      </c>
      <c r="AE22" s="109">
        <f>IF(G22=8,'5. STD Inputs'!$I$8,IF(G22=9,'5. STD Inputs'!$J$8, IF(G22=10,'5. STD Inputs'!$K$8, IF(G22=11,'5. STD Inputs'!$L$8,"ERROR"))))</f>
        <v>0</v>
      </c>
      <c r="AF22" s="68">
        <f>-Y22*('1. Inputs'!$D$16/365)*'1. Inputs'!$D$15</f>
        <v>0</v>
      </c>
      <c r="AG22" s="68">
        <f>'1. Inputs'!$D$18</f>
        <v>0</v>
      </c>
      <c r="AH22" s="110">
        <f t="shared" ca="1" si="3"/>
        <v>0</v>
      </c>
      <c r="AJ22" s="70">
        <f t="shared" ca="1" si="1"/>
        <v>0</v>
      </c>
    </row>
    <row r="23" spans="1:36" x14ac:dyDescent="0.25">
      <c r="A23" s="65">
        <f t="shared" si="4"/>
        <v>43390</v>
      </c>
      <c r="B23" s="154">
        <f>'1. Inputs'!J27</f>
        <v>0</v>
      </c>
      <c r="C23" s="117">
        <f>'1. Inputs'!K27</f>
        <v>0</v>
      </c>
      <c r="D23" s="117">
        <f t="shared" si="0"/>
        <v>0</v>
      </c>
      <c r="E23" s="72">
        <f>'2. Exposure Periods'!C20</f>
        <v>9</v>
      </c>
      <c r="F23" s="66">
        <f>'2. Exposure Periods'!D20</f>
        <v>1</v>
      </c>
      <c r="G23" s="72">
        <f>'2. Exposure Periods'!$E20</f>
        <v>9</v>
      </c>
      <c r="H23" s="72">
        <f>'2. Exposure Periods'!$I20</f>
        <v>24</v>
      </c>
      <c r="I23" s="247">
        <f>IF(G23=8,'5. STD Inputs'!$C$7,IF(G23=9,'5. STD Inputs'!$D$7, IF(G23=10,'5. STD Inputs'!$E$7, IF(G23=11,'5. STD Inputs'!$F$7,"ERROR"))))</f>
        <v>0</v>
      </c>
      <c r="J23" s="67">
        <f ca="1">SUM(OFFSET(C23,-E23-1-'2. Exposure Periods'!S20,0,E23))</f>
        <v>0</v>
      </c>
      <c r="K23" s="67">
        <f ca="1">SUM(OFFSET(D23,-1-'2. Exposure Periods'!S20,0,G23))</f>
        <v>0</v>
      </c>
      <c r="L23" s="249" t="s">
        <v>150</v>
      </c>
      <c r="M23" s="68">
        <f ca="1">$J23*'1. Inputs'!$D$44</f>
        <v>0</v>
      </c>
      <c r="N23" s="68">
        <f>$B23*'1. Inputs'!$D$40</f>
        <v>0</v>
      </c>
      <c r="O23" s="68">
        <f>IF(G23=8,'5. STD Inputs'!$C$8,IF(G23=9,'5. STD Inputs'!$D$8, IF(G23=10,'5. STD Inputs'!$E$8, IF(G23=11,'5. STD Inputs'!$F$8,"ERROR"))))</f>
        <v>0</v>
      </c>
      <c r="P23" s="109">
        <f>('1. Inputs'!$D$49*$H23)*($I23/$G23)/('1. Inputs'!$D$53)</f>
        <v>0</v>
      </c>
      <c r="Q23" s="68">
        <f>'1. Inputs'!$D$17</f>
        <v>0</v>
      </c>
      <c r="R23" s="69">
        <f t="shared" ca="1" si="2"/>
        <v>0</v>
      </c>
      <c r="S23" s="54"/>
      <c r="T23" s="156">
        <f>'1. Inputs'!M27</f>
        <v>0</v>
      </c>
      <c r="U23" s="163">
        <f>'1. Inputs'!N27</f>
        <v>0</v>
      </c>
      <c r="V23" s="72">
        <f>'2. Exposure Periods'!K20</f>
        <v>9</v>
      </c>
      <c r="W23" s="72">
        <f>'2. Exposure Periods'!L20</f>
        <v>2</v>
      </c>
      <c r="X23" s="72">
        <f>'2. Exposure Periods'!M20</f>
        <v>9</v>
      </c>
      <c r="Y23" s="72">
        <f>'2. Exposure Periods'!$I20</f>
        <v>24</v>
      </c>
      <c r="Z23" s="67">
        <f ca="1">SUM(OFFSET(U23,-V23-1-'2. Exposure Periods'!S20,0,V23))</f>
        <v>0</v>
      </c>
      <c r="AA23" s="67">
        <f ca="1">SUM(OFFSET(U23,-1-'2. Exposure Periods'!S20,0,X23))</f>
        <v>0</v>
      </c>
      <c r="AB23" s="67">
        <f ca="1">SUM(OFFSET(U23,-'2. Exposure Periods'!T20,0,Y23))</f>
        <v>0</v>
      </c>
      <c r="AC23" s="109">
        <f ca="1">Z23*'1. Inputs'!$D$40</f>
        <v>0</v>
      </c>
      <c r="AD23" s="109">
        <f>SUM(T22:T23)*'1. Inputs'!$D$40</f>
        <v>0</v>
      </c>
      <c r="AE23" s="109">
        <f>IF(G23=8,'5. STD Inputs'!$I$8,IF(G23=9,'5. STD Inputs'!$J$8, IF(G23=10,'5. STD Inputs'!$K$8, IF(G23=11,'5. STD Inputs'!$L$8,"ERROR"))))</f>
        <v>0</v>
      </c>
      <c r="AF23" s="68">
        <f>-Y23*('1. Inputs'!$D$16/365)*'1. Inputs'!$D$15</f>
        <v>0</v>
      </c>
      <c r="AG23" s="68">
        <f>'1. Inputs'!$D$18</f>
        <v>0</v>
      </c>
      <c r="AH23" s="110">
        <f t="shared" ca="1" si="3"/>
        <v>0</v>
      </c>
      <c r="AJ23" s="70">
        <f t="shared" ca="1" si="1"/>
        <v>0</v>
      </c>
    </row>
    <row r="24" spans="1:36" x14ac:dyDescent="0.25">
      <c r="A24" s="65">
        <f t="shared" si="4"/>
        <v>43391</v>
      </c>
      <c r="B24" s="154">
        <f>'1. Inputs'!J28</f>
        <v>0</v>
      </c>
      <c r="C24" s="117">
        <f>'1. Inputs'!K28</f>
        <v>0</v>
      </c>
      <c r="D24" s="117">
        <f t="shared" si="0"/>
        <v>0</v>
      </c>
      <c r="E24" s="72">
        <f>'2. Exposure Periods'!C21</f>
        <v>10</v>
      </c>
      <c r="F24" s="66">
        <f>'2. Exposure Periods'!D21</f>
        <v>1</v>
      </c>
      <c r="G24" s="72">
        <f>'2. Exposure Periods'!$E21</f>
        <v>9</v>
      </c>
      <c r="H24" s="72">
        <f>'2. Exposure Periods'!$I21</f>
        <v>25</v>
      </c>
      <c r="I24" s="247">
        <f>IF(G24=8,'5. STD Inputs'!$C$7,IF(G24=9,'5. STD Inputs'!$D$7, IF(G24=10,'5. STD Inputs'!$E$7, IF(G24=11,'5. STD Inputs'!$F$7,"ERROR"))))</f>
        <v>0</v>
      </c>
      <c r="J24" s="67">
        <f ca="1">SUM(OFFSET(C24,-E24-1-'2. Exposure Periods'!S21,0,E24))</f>
        <v>0</v>
      </c>
      <c r="K24" s="67">
        <f ca="1">SUM(OFFSET(D24,-1-'2. Exposure Periods'!S21,0,G24))</f>
        <v>0</v>
      </c>
      <c r="L24" s="249" t="s">
        <v>150</v>
      </c>
      <c r="M24" s="68">
        <f ca="1">$J24*'1. Inputs'!$D$44</f>
        <v>0</v>
      </c>
      <c r="N24" s="68">
        <f>$B24*'1. Inputs'!$D$40</f>
        <v>0</v>
      </c>
      <c r="O24" s="68">
        <f>IF(G24=8,'5. STD Inputs'!$C$8,IF(G24=9,'5. STD Inputs'!$D$8, IF(G24=10,'5. STD Inputs'!$E$8, IF(G24=11,'5. STD Inputs'!$F$8,"ERROR"))))</f>
        <v>0</v>
      </c>
      <c r="P24" s="109">
        <f>('1. Inputs'!$D$49*$H24)*($I24/$G24)/('1. Inputs'!$D$53)</f>
        <v>0</v>
      </c>
      <c r="Q24" s="68">
        <f>'1. Inputs'!$D$17</f>
        <v>0</v>
      </c>
      <c r="R24" s="69">
        <f t="shared" ca="1" si="2"/>
        <v>0</v>
      </c>
      <c r="S24" s="54"/>
      <c r="T24" s="156">
        <f>'1. Inputs'!M28</f>
        <v>0</v>
      </c>
      <c r="U24" s="163">
        <f>'1. Inputs'!N28</f>
        <v>0</v>
      </c>
      <c r="V24" s="72">
        <f>'2. Exposure Periods'!K21</f>
        <v>10</v>
      </c>
      <c r="W24" s="72">
        <f>'2. Exposure Periods'!L21</f>
        <v>2</v>
      </c>
      <c r="X24" s="72">
        <f>'2. Exposure Periods'!M21</f>
        <v>9</v>
      </c>
      <c r="Y24" s="72">
        <f>'2. Exposure Periods'!$I21</f>
        <v>25</v>
      </c>
      <c r="Z24" s="67">
        <f ca="1">SUM(OFFSET(U24,-V24-1-'2. Exposure Periods'!S21,0,V24))</f>
        <v>0</v>
      </c>
      <c r="AA24" s="67">
        <f ca="1">SUM(OFFSET(U24,-1-'2. Exposure Periods'!S21,0,X24))</f>
        <v>0</v>
      </c>
      <c r="AB24" s="67">
        <f ca="1">SUM(OFFSET(U24,-'2. Exposure Periods'!T21,0,Y24))</f>
        <v>0</v>
      </c>
      <c r="AC24" s="109">
        <f ca="1">Z24*'1. Inputs'!$D$40</f>
        <v>0</v>
      </c>
      <c r="AD24" s="109">
        <f>SUM(T23:T24)*'1. Inputs'!$D$40</f>
        <v>0</v>
      </c>
      <c r="AE24" s="109">
        <f>IF(G24=8,'5. STD Inputs'!$I$8,IF(G24=9,'5. STD Inputs'!$J$8, IF(G24=10,'5. STD Inputs'!$K$8, IF(G24=11,'5. STD Inputs'!$L$8,"ERROR"))))</f>
        <v>0</v>
      </c>
      <c r="AF24" s="68">
        <f>-Y24*('1. Inputs'!$D$16/365)*'1. Inputs'!$D$15</f>
        <v>0</v>
      </c>
      <c r="AG24" s="68">
        <f>'1. Inputs'!$D$18</f>
        <v>0</v>
      </c>
      <c r="AH24" s="110">
        <f t="shared" ca="1" si="3"/>
        <v>0</v>
      </c>
      <c r="AJ24" s="70">
        <f t="shared" ca="1" si="1"/>
        <v>0</v>
      </c>
    </row>
    <row r="25" spans="1:36" x14ac:dyDescent="0.25">
      <c r="A25" s="65">
        <f t="shared" si="4"/>
        <v>43392</v>
      </c>
      <c r="B25" s="154">
        <f>'1. Inputs'!J29</f>
        <v>0</v>
      </c>
      <c r="C25" s="117">
        <f>'1. Inputs'!K29</f>
        <v>0</v>
      </c>
      <c r="D25" s="117">
        <f t="shared" si="0"/>
        <v>0</v>
      </c>
      <c r="E25" s="72">
        <f>'2. Exposure Periods'!C22</f>
        <v>11</v>
      </c>
      <c r="F25" s="66">
        <f>'2. Exposure Periods'!D22</f>
        <v>1</v>
      </c>
      <c r="G25" s="72">
        <f>'2. Exposure Periods'!$E22</f>
        <v>9</v>
      </c>
      <c r="H25" s="72">
        <f>'2. Exposure Periods'!$I22</f>
        <v>26</v>
      </c>
      <c r="I25" s="247">
        <f>IF(G25=8,'5. STD Inputs'!$C$7,IF(G25=9,'5. STD Inputs'!$D$7, IF(G25=10,'5. STD Inputs'!$E$7, IF(G25=11,'5. STD Inputs'!$F$7,"ERROR"))))</f>
        <v>0</v>
      </c>
      <c r="J25" s="67">
        <f ca="1">SUM(OFFSET(C25,-E25-1-'2. Exposure Periods'!S22,0,E25))</f>
        <v>0</v>
      </c>
      <c r="K25" s="67">
        <f ca="1">SUM(OFFSET(D25,-1-'2. Exposure Periods'!S22,0,G25))</f>
        <v>0</v>
      </c>
      <c r="L25" s="249" t="s">
        <v>150</v>
      </c>
      <c r="M25" s="68">
        <f ca="1">$J25*'1. Inputs'!$D$44</f>
        <v>0</v>
      </c>
      <c r="N25" s="68">
        <f>$B25*'1. Inputs'!$D$40</f>
        <v>0</v>
      </c>
      <c r="O25" s="68">
        <f>IF(G25=8,'5. STD Inputs'!$C$8,IF(G25=9,'5. STD Inputs'!$D$8, IF(G25=10,'5. STD Inputs'!$E$8, IF(G25=11,'5. STD Inputs'!$F$8,"ERROR"))))</f>
        <v>0</v>
      </c>
      <c r="P25" s="109">
        <f>('1. Inputs'!$D$49*$H25)*($I25/$G25)/('1. Inputs'!$D$53)</f>
        <v>0</v>
      </c>
      <c r="Q25" s="68">
        <f>'1. Inputs'!$D$17</f>
        <v>0</v>
      </c>
      <c r="R25" s="69">
        <f t="shared" ca="1" si="2"/>
        <v>0</v>
      </c>
      <c r="S25" s="54"/>
      <c r="T25" s="156">
        <f>'1. Inputs'!M29</f>
        <v>0</v>
      </c>
      <c r="U25" s="163">
        <f>'1. Inputs'!N29</f>
        <v>0</v>
      </c>
      <c r="V25" s="72">
        <f>'2. Exposure Periods'!K22</f>
        <v>11</v>
      </c>
      <c r="W25" s="72">
        <f>'2. Exposure Periods'!L22</f>
        <v>2</v>
      </c>
      <c r="X25" s="72">
        <f>'2. Exposure Periods'!M22</f>
        <v>9</v>
      </c>
      <c r="Y25" s="72">
        <f>'2. Exposure Periods'!$I22</f>
        <v>26</v>
      </c>
      <c r="Z25" s="67">
        <f ca="1">SUM(OFFSET(U25,-V25-1-'2. Exposure Periods'!S22,0,V25))</f>
        <v>0</v>
      </c>
      <c r="AA25" s="67">
        <f ca="1">SUM(OFFSET(U25,-1-'2. Exposure Periods'!S22,0,X25))</f>
        <v>0</v>
      </c>
      <c r="AB25" s="67">
        <f ca="1">SUM(OFFSET(U25,-'2. Exposure Periods'!T22,0,Y25))</f>
        <v>0</v>
      </c>
      <c r="AC25" s="109">
        <f ca="1">Z25*'1. Inputs'!$D$40</f>
        <v>0</v>
      </c>
      <c r="AD25" s="109">
        <f>SUM(T24:T25)*'1. Inputs'!$D$40</f>
        <v>0</v>
      </c>
      <c r="AE25" s="109">
        <f>IF(G25=8,'5. STD Inputs'!$I$8,IF(G25=9,'5. STD Inputs'!$J$8, IF(G25=10,'5. STD Inputs'!$K$8, IF(G25=11,'5. STD Inputs'!$L$8,"ERROR"))))</f>
        <v>0</v>
      </c>
      <c r="AF25" s="68">
        <f>-Y25*('1. Inputs'!$D$16/365)*'1. Inputs'!$D$15</f>
        <v>0</v>
      </c>
      <c r="AG25" s="68">
        <f>'1. Inputs'!$D$18</f>
        <v>0</v>
      </c>
      <c r="AH25" s="110">
        <f t="shared" ca="1" si="3"/>
        <v>0</v>
      </c>
      <c r="AJ25" s="70">
        <f t="shared" ca="1" si="1"/>
        <v>0</v>
      </c>
    </row>
    <row r="26" spans="1:36" x14ac:dyDescent="0.25">
      <c r="A26" s="65">
        <f t="shared" si="4"/>
        <v>43393</v>
      </c>
      <c r="B26" s="154">
        <f>'1. Inputs'!J30</f>
        <v>0</v>
      </c>
      <c r="C26" s="117">
        <f>'1. Inputs'!K30</f>
        <v>0</v>
      </c>
      <c r="D26" s="117">
        <f t="shared" si="0"/>
        <v>0</v>
      </c>
      <c r="E26" s="72">
        <f>'2. Exposure Periods'!C23</f>
        <v>11</v>
      </c>
      <c r="F26" s="66">
        <f>'2. Exposure Periods'!D23</f>
        <v>1</v>
      </c>
      <c r="G26" s="72">
        <f>'2. Exposure Periods'!$E23</f>
        <v>10</v>
      </c>
      <c r="H26" s="72">
        <f>'2. Exposure Periods'!$I23</f>
        <v>27</v>
      </c>
      <c r="I26" s="247">
        <f>IF(G26=8,'5. STD Inputs'!$C$7,IF(G26=9,'5. STD Inputs'!$D$7, IF(G26=10,'5. STD Inputs'!$E$7, IF(G26=11,'5. STD Inputs'!$F$7,"ERROR"))))</f>
        <v>0</v>
      </c>
      <c r="J26" s="67">
        <f ca="1">SUM(OFFSET(C26,-E26-1-'2. Exposure Periods'!S23,0,E26))</f>
        <v>0</v>
      </c>
      <c r="K26" s="67">
        <f ca="1">SUM(OFFSET(D26,-1-'2. Exposure Periods'!S23,0,G26))</f>
        <v>0</v>
      </c>
      <c r="L26" s="249" t="s">
        <v>150</v>
      </c>
      <c r="M26" s="68">
        <f ca="1">$J26*'1. Inputs'!$D$44</f>
        <v>0</v>
      </c>
      <c r="N26" s="68">
        <f>$B26*'1. Inputs'!$D$40</f>
        <v>0</v>
      </c>
      <c r="O26" s="68">
        <f>IF(G26=8,'5. STD Inputs'!$C$8,IF(G26=9,'5. STD Inputs'!$D$8, IF(G26=10,'5. STD Inputs'!$E$8, IF(G26=11,'5. STD Inputs'!$F$8,"ERROR"))))</f>
        <v>0</v>
      </c>
      <c r="P26" s="109">
        <f>('1. Inputs'!$D$49*$H26)*($I26/$G26)/('1. Inputs'!$D$53)</f>
        <v>0</v>
      </c>
      <c r="Q26" s="68">
        <f>'1. Inputs'!$D$17</f>
        <v>0</v>
      </c>
      <c r="R26" s="69">
        <f t="shared" ca="1" si="2"/>
        <v>0</v>
      </c>
      <c r="S26" s="54"/>
      <c r="T26" s="156">
        <f>'1. Inputs'!M30</f>
        <v>0</v>
      </c>
      <c r="U26" s="163">
        <f>'1. Inputs'!N30</f>
        <v>0</v>
      </c>
      <c r="V26" s="72">
        <f>'2. Exposure Periods'!K23</f>
        <v>11</v>
      </c>
      <c r="W26" s="72">
        <f>'2. Exposure Periods'!L23</f>
        <v>2</v>
      </c>
      <c r="X26" s="72">
        <f>'2. Exposure Periods'!M23</f>
        <v>10</v>
      </c>
      <c r="Y26" s="72">
        <f>'2. Exposure Periods'!$I23</f>
        <v>27</v>
      </c>
      <c r="Z26" s="67">
        <f ca="1">SUM(OFFSET(U26,-V26-1-'2. Exposure Periods'!S23,0,V26))</f>
        <v>0</v>
      </c>
      <c r="AA26" s="67">
        <f ca="1">SUM(OFFSET(U26,-1-'2. Exposure Periods'!S23,0,X26))</f>
        <v>0</v>
      </c>
      <c r="AB26" s="67">
        <f ca="1">SUM(OFFSET(U26,-'2. Exposure Periods'!T23,0,Y26))</f>
        <v>0</v>
      </c>
      <c r="AC26" s="109">
        <f ca="1">Z26*'1. Inputs'!$D$40</f>
        <v>0</v>
      </c>
      <c r="AD26" s="109">
        <f>SUM(T25:T26)*'1. Inputs'!$D$40</f>
        <v>0</v>
      </c>
      <c r="AE26" s="109">
        <f>IF(G26=8,'5. STD Inputs'!$I$8,IF(G26=9,'5. STD Inputs'!$J$8, IF(G26=10,'5. STD Inputs'!$K$8, IF(G26=11,'5. STD Inputs'!$L$8,"ERROR"))))</f>
        <v>0</v>
      </c>
      <c r="AF26" s="68">
        <f>-Y26*('1. Inputs'!$D$16/365)*'1. Inputs'!$D$15</f>
        <v>0</v>
      </c>
      <c r="AG26" s="68">
        <f>'1. Inputs'!$D$18</f>
        <v>0</v>
      </c>
      <c r="AH26" s="110">
        <f t="shared" ca="1" si="3"/>
        <v>0</v>
      </c>
      <c r="AJ26" s="70">
        <f t="shared" ca="1" si="1"/>
        <v>0</v>
      </c>
    </row>
    <row r="27" spans="1:36" x14ac:dyDescent="0.25">
      <c r="A27" s="65">
        <f t="shared" si="4"/>
        <v>43394</v>
      </c>
      <c r="B27" s="154">
        <f>'1. Inputs'!J31</f>
        <v>0</v>
      </c>
      <c r="C27" s="117">
        <f>'1. Inputs'!K31</f>
        <v>0</v>
      </c>
      <c r="D27" s="117">
        <f t="shared" si="0"/>
        <v>0</v>
      </c>
      <c r="E27" s="72">
        <f>'2. Exposure Periods'!C24</f>
        <v>11</v>
      </c>
      <c r="F27" s="66">
        <f>'2. Exposure Periods'!D24</f>
        <v>1</v>
      </c>
      <c r="G27" s="72">
        <f>'2. Exposure Periods'!$E24</f>
        <v>11</v>
      </c>
      <c r="H27" s="72">
        <f>'2. Exposure Periods'!$I24</f>
        <v>28</v>
      </c>
      <c r="I27" s="247">
        <f>IF(G27=8,'5. STD Inputs'!$C$7,IF(G27=9,'5. STD Inputs'!$D$7, IF(G27=10,'5. STD Inputs'!$E$7, IF(G27=11,'5. STD Inputs'!$F$7,"ERROR"))))</f>
        <v>0</v>
      </c>
      <c r="J27" s="67">
        <f ca="1">SUM(OFFSET(C27,-E27-1-'2. Exposure Periods'!S24,0,E27))</f>
        <v>0</v>
      </c>
      <c r="K27" s="67">
        <f ca="1">SUM(OFFSET(D27,-1-'2. Exposure Periods'!S24,0,G27))</f>
        <v>0</v>
      </c>
      <c r="L27" s="249" t="s">
        <v>150</v>
      </c>
      <c r="M27" s="68">
        <f ca="1">$J27*'1. Inputs'!$D$44</f>
        <v>0</v>
      </c>
      <c r="N27" s="68">
        <f>$B27*'1. Inputs'!$D$40</f>
        <v>0</v>
      </c>
      <c r="O27" s="68">
        <f>IF(G27=8,'5. STD Inputs'!$C$8,IF(G27=9,'5. STD Inputs'!$D$8, IF(G27=10,'5. STD Inputs'!$E$8, IF(G27=11,'5. STD Inputs'!$F$8,"ERROR"))))</f>
        <v>0</v>
      </c>
      <c r="P27" s="109">
        <f>('1. Inputs'!$D$49*$H27)*($I27/$G27)/('1. Inputs'!$D$53)</f>
        <v>0</v>
      </c>
      <c r="Q27" s="68">
        <f>'1. Inputs'!$D$17</f>
        <v>0</v>
      </c>
      <c r="R27" s="69">
        <f t="shared" ca="1" si="2"/>
        <v>0</v>
      </c>
      <c r="S27" s="54"/>
      <c r="T27" s="156">
        <f>'1. Inputs'!M31</f>
        <v>0</v>
      </c>
      <c r="U27" s="163">
        <f>'1. Inputs'!N31</f>
        <v>0</v>
      </c>
      <c r="V27" s="72">
        <f>'2. Exposure Periods'!K24</f>
        <v>11</v>
      </c>
      <c r="W27" s="72">
        <f>'2. Exposure Periods'!L24</f>
        <v>2</v>
      </c>
      <c r="X27" s="72">
        <f>'2. Exposure Periods'!M24</f>
        <v>11</v>
      </c>
      <c r="Y27" s="72">
        <f>'2. Exposure Periods'!$I24</f>
        <v>28</v>
      </c>
      <c r="Z27" s="67">
        <f ca="1">SUM(OFFSET(U27,-V27-1-'2. Exposure Periods'!S24,0,V27))</f>
        <v>0</v>
      </c>
      <c r="AA27" s="67">
        <f ca="1">SUM(OFFSET(U27,-1-'2. Exposure Periods'!S24,0,X27))</f>
        <v>0</v>
      </c>
      <c r="AB27" s="67">
        <f ca="1">SUM(OFFSET(U27,-'2. Exposure Periods'!T24,0,Y27))</f>
        <v>0</v>
      </c>
      <c r="AC27" s="109">
        <f ca="1">Z27*'1. Inputs'!$D$40</f>
        <v>0</v>
      </c>
      <c r="AD27" s="109">
        <f>SUM(T26:T27)*'1. Inputs'!$D$40</f>
        <v>0</v>
      </c>
      <c r="AE27" s="109">
        <f>IF(G27=8,'5. STD Inputs'!$I$8,IF(G27=9,'5. STD Inputs'!$J$8, IF(G27=10,'5. STD Inputs'!$K$8, IF(G27=11,'5. STD Inputs'!$L$8,"ERROR"))))</f>
        <v>0</v>
      </c>
      <c r="AF27" s="68">
        <f>-Y27*('1. Inputs'!$D$16/365)*'1. Inputs'!$D$15</f>
        <v>0</v>
      </c>
      <c r="AG27" s="68">
        <f>'1. Inputs'!$D$18</f>
        <v>0</v>
      </c>
      <c r="AH27" s="110">
        <f t="shared" ca="1" si="3"/>
        <v>0</v>
      </c>
      <c r="AJ27" s="70">
        <f t="shared" ca="1" si="1"/>
        <v>0</v>
      </c>
    </row>
    <row r="28" spans="1:36" x14ac:dyDescent="0.25">
      <c r="A28" s="65">
        <f t="shared" si="4"/>
        <v>43395</v>
      </c>
      <c r="B28" s="154">
        <f>'1. Inputs'!J32</f>
        <v>0</v>
      </c>
      <c r="C28" s="117">
        <f>'1. Inputs'!K32</f>
        <v>0</v>
      </c>
      <c r="D28" s="117">
        <f t="shared" si="0"/>
        <v>0</v>
      </c>
      <c r="E28" s="72">
        <f>'2. Exposure Periods'!C25</f>
        <v>14</v>
      </c>
      <c r="F28" s="66">
        <f>'2. Exposure Periods'!D25</f>
        <v>1</v>
      </c>
      <c r="G28" s="72">
        <f>'2. Exposure Periods'!$E25</f>
        <v>9</v>
      </c>
      <c r="H28" s="72">
        <f>'2. Exposure Periods'!$I25</f>
        <v>29</v>
      </c>
      <c r="I28" s="247">
        <f>IF(G28=8,'5. STD Inputs'!$C$7,IF(G28=9,'5. STD Inputs'!$D$7, IF(G28=10,'5. STD Inputs'!$E$7, IF(G28=11,'5. STD Inputs'!$F$7,"ERROR"))))</f>
        <v>0</v>
      </c>
      <c r="J28" s="67">
        <f ca="1">SUM(OFFSET(C28,-E28-1-'2. Exposure Periods'!S25,0,E28))</f>
        <v>0</v>
      </c>
      <c r="K28" s="67">
        <f ca="1">SUM(OFFSET(D28,-1-'2. Exposure Periods'!S25,0,G28))</f>
        <v>0</v>
      </c>
      <c r="L28" s="249" t="s">
        <v>150</v>
      </c>
      <c r="M28" s="68">
        <f ca="1">$J28*'1. Inputs'!$D$44</f>
        <v>0</v>
      </c>
      <c r="N28" s="68">
        <f>$B28*'1. Inputs'!$D$40</f>
        <v>0</v>
      </c>
      <c r="O28" s="68">
        <f>IF(G28=8,'5. STD Inputs'!$C$8,IF(G28=9,'5. STD Inputs'!$D$8, IF(G28=10,'5. STD Inputs'!$E$8, IF(G28=11,'5. STD Inputs'!$F$8,"ERROR"))))</f>
        <v>0</v>
      </c>
      <c r="P28" s="109">
        <f>('1. Inputs'!$D$49*$H28)*($I28/$G28)/('1. Inputs'!$D$53)</f>
        <v>0</v>
      </c>
      <c r="Q28" s="68">
        <f>'1. Inputs'!$D$17</f>
        <v>0</v>
      </c>
      <c r="R28" s="69">
        <f t="shared" ca="1" si="2"/>
        <v>0</v>
      </c>
      <c r="S28" s="54"/>
      <c r="T28" s="156">
        <f>'1. Inputs'!M32</f>
        <v>0</v>
      </c>
      <c r="U28" s="163">
        <f>'1. Inputs'!N32</f>
        <v>0</v>
      </c>
      <c r="V28" s="72">
        <f>'2. Exposure Periods'!K25</f>
        <v>14</v>
      </c>
      <c r="W28" s="72">
        <f>'2. Exposure Periods'!L25</f>
        <v>2</v>
      </c>
      <c r="X28" s="72">
        <f>'2. Exposure Periods'!M25</f>
        <v>9</v>
      </c>
      <c r="Y28" s="72">
        <f>'2. Exposure Periods'!$I25</f>
        <v>29</v>
      </c>
      <c r="Z28" s="67">
        <f ca="1">SUM(OFFSET(U28,-V28-1-'2. Exposure Periods'!S25,0,V28))</f>
        <v>0</v>
      </c>
      <c r="AA28" s="67">
        <f ca="1">SUM(OFFSET(U28,-1-'2. Exposure Periods'!S25,0,X28))</f>
        <v>0</v>
      </c>
      <c r="AB28" s="67">
        <f ca="1">SUM(OFFSET(U28,-'2. Exposure Periods'!T25,0,Y28))</f>
        <v>0</v>
      </c>
      <c r="AC28" s="109">
        <f ca="1">Z28*'1. Inputs'!$D$40</f>
        <v>0</v>
      </c>
      <c r="AD28" s="109">
        <f>SUM(T27:T28)*'1. Inputs'!$D$40</f>
        <v>0</v>
      </c>
      <c r="AE28" s="109">
        <f>IF(G28=8,'5. STD Inputs'!$I$8,IF(G28=9,'5. STD Inputs'!$J$8, IF(G28=10,'5. STD Inputs'!$K$8, IF(G28=11,'5. STD Inputs'!$L$8,"ERROR"))))</f>
        <v>0</v>
      </c>
      <c r="AF28" s="68">
        <f>-Y28*('1. Inputs'!$D$16/365)*'1. Inputs'!$D$15</f>
        <v>0</v>
      </c>
      <c r="AG28" s="68">
        <f>'1. Inputs'!$D$18</f>
        <v>0</v>
      </c>
      <c r="AH28" s="110">
        <f t="shared" ca="1" si="3"/>
        <v>0</v>
      </c>
      <c r="AJ28" s="70">
        <f t="shared" ca="1" si="1"/>
        <v>0</v>
      </c>
    </row>
    <row r="29" spans="1:36" x14ac:dyDescent="0.25">
      <c r="A29" s="65">
        <f t="shared" si="4"/>
        <v>43396</v>
      </c>
      <c r="B29" s="154">
        <f>'1. Inputs'!J33</f>
        <v>0</v>
      </c>
      <c r="C29" s="117">
        <f>'1. Inputs'!K33</f>
        <v>0</v>
      </c>
      <c r="D29" s="117">
        <f t="shared" si="0"/>
        <v>0</v>
      </c>
      <c r="E29" s="72">
        <f>'2. Exposure Periods'!C26</f>
        <v>15</v>
      </c>
      <c r="F29" s="66">
        <f>'2. Exposure Periods'!D26</f>
        <v>1</v>
      </c>
      <c r="G29" s="72">
        <f>'2. Exposure Periods'!$E26</f>
        <v>9</v>
      </c>
      <c r="H29" s="72">
        <f>'2. Exposure Periods'!$I26</f>
        <v>30</v>
      </c>
      <c r="I29" s="247">
        <f>IF(G29=8,'5. STD Inputs'!$C$7,IF(G29=9,'5. STD Inputs'!$D$7, IF(G29=10,'5. STD Inputs'!$E$7, IF(G29=11,'5. STD Inputs'!$F$7,"ERROR"))))</f>
        <v>0</v>
      </c>
      <c r="J29" s="67">
        <f ca="1">SUM(OFFSET(C29,-E29-1-'2. Exposure Periods'!S26,0,E29))</f>
        <v>0</v>
      </c>
      <c r="K29" s="67">
        <f ca="1">SUM(OFFSET(D29,-1-'2. Exposure Periods'!S26,0,G29))</f>
        <v>0</v>
      </c>
      <c r="L29" s="249" t="s">
        <v>150</v>
      </c>
      <c r="M29" s="68">
        <f ca="1">$J29*'1. Inputs'!$D$44</f>
        <v>0</v>
      </c>
      <c r="N29" s="68">
        <f>$B29*'1. Inputs'!$D$40</f>
        <v>0</v>
      </c>
      <c r="O29" s="68">
        <f>IF(G29=8,'5. STD Inputs'!$C$8,IF(G29=9,'5. STD Inputs'!$D$8, IF(G29=10,'5. STD Inputs'!$E$8, IF(G29=11,'5. STD Inputs'!$F$8,"ERROR"))))</f>
        <v>0</v>
      </c>
      <c r="P29" s="109">
        <f>('1. Inputs'!$D$49*$H29)*($I29/$G29)/('1. Inputs'!$D$53)</f>
        <v>0</v>
      </c>
      <c r="Q29" s="68">
        <f>'1. Inputs'!$D$17</f>
        <v>0</v>
      </c>
      <c r="R29" s="69">
        <f t="shared" ca="1" si="2"/>
        <v>0</v>
      </c>
      <c r="S29" s="54"/>
      <c r="T29" s="156">
        <f>'1. Inputs'!M33</f>
        <v>0</v>
      </c>
      <c r="U29" s="163">
        <f>'1. Inputs'!N33</f>
        <v>0</v>
      </c>
      <c r="V29" s="72">
        <f>'2. Exposure Periods'!K26</f>
        <v>15</v>
      </c>
      <c r="W29" s="72">
        <f>'2. Exposure Periods'!L26</f>
        <v>2</v>
      </c>
      <c r="X29" s="72">
        <f>'2. Exposure Periods'!M26</f>
        <v>9</v>
      </c>
      <c r="Y29" s="72">
        <f>'2. Exposure Periods'!$I26</f>
        <v>30</v>
      </c>
      <c r="Z29" s="67">
        <f ca="1">SUM(OFFSET(U29,-V29-1-'2. Exposure Periods'!S26,0,V29))</f>
        <v>0</v>
      </c>
      <c r="AA29" s="67">
        <f ca="1">SUM(OFFSET(U29,-1-'2. Exposure Periods'!S26,0,X29))</f>
        <v>0</v>
      </c>
      <c r="AB29" s="67">
        <f ca="1">SUM(OFFSET(U29,-'2. Exposure Periods'!T26,0,Y29))</f>
        <v>0</v>
      </c>
      <c r="AC29" s="109">
        <f ca="1">Z29*'1. Inputs'!$D$40</f>
        <v>0</v>
      </c>
      <c r="AD29" s="109">
        <f>SUM(T28:T29)*'1. Inputs'!$D$40</f>
        <v>0</v>
      </c>
      <c r="AE29" s="109">
        <f>IF(G29=8,'5. STD Inputs'!$I$8,IF(G29=9,'5. STD Inputs'!$J$8, IF(G29=10,'5. STD Inputs'!$K$8, IF(G29=11,'5. STD Inputs'!$L$8,"ERROR"))))</f>
        <v>0</v>
      </c>
      <c r="AF29" s="68">
        <f>-Y29*('1. Inputs'!$D$16/365)*'1. Inputs'!$D$15</f>
        <v>0</v>
      </c>
      <c r="AG29" s="68">
        <f>'1. Inputs'!$D$18</f>
        <v>0</v>
      </c>
      <c r="AH29" s="110">
        <f t="shared" ca="1" si="3"/>
        <v>0</v>
      </c>
      <c r="AJ29" s="70">
        <f t="shared" ca="1" si="1"/>
        <v>0</v>
      </c>
    </row>
    <row r="30" spans="1:36" x14ac:dyDescent="0.25">
      <c r="A30" s="65">
        <f t="shared" si="4"/>
        <v>43397</v>
      </c>
      <c r="B30" s="154">
        <f>'1. Inputs'!J34</f>
        <v>0</v>
      </c>
      <c r="C30" s="117">
        <f>'1. Inputs'!K34</f>
        <v>0</v>
      </c>
      <c r="D30" s="117">
        <f t="shared" si="0"/>
        <v>0</v>
      </c>
      <c r="E30" s="72">
        <f>'2. Exposure Periods'!C27</f>
        <v>9</v>
      </c>
      <c r="F30" s="66">
        <f>'2. Exposure Periods'!D27</f>
        <v>1</v>
      </c>
      <c r="G30" s="72">
        <f>'2. Exposure Periods'!$E27</f>
        <v>9</v>
      </c>
      <c r="H30" s="72">
        <f>'2. Exposure Periods'!$I27</f>
        <v>31</v>
      </c>
      <c r="I30" s="247">
        <f>IF(G30=8,'5. STD Inputs'!$C$7,IF(G30=9,'5. STD Inputs'!$D$7, IF(G30=10,'5. STD Inputs'!$E$7, IF(G30=11,'5. STD Inputs'!$F$7,"ERROR"))))</f>
        <v>0</v>
      </c>
      <c r="J30" s="67">
        <f ca="1">SUM(OFFSET(C30,-E30-1-'2. Exposure Periods'!S27,0,E30))</f>
        <v>0</v>
      </c>
      <c r="K30" s="67">
        <f ca="1">SUM(OFFSET(D30,-1-'2. Exposure Periods'!S27,0,G30))</f>
        <v>0</v>
      </c>
      <c r="L30" s="249" t="s">
        <v>150</v>
      </c>
      <c r="M30" s="68">
        <f ca="1">$J30*'1. Inputs'!$D$44</f>
        <v>0</v>
      </c>
      <c r="N30" s="68">
        <f>$B30*'1. Inputs'!$D$40</f>
        <v>0</v>
      </c>
      <c r="O30" s="68">
        <f>IF(G30=8,'5. STD Inputs'!$C$8,IF(G30=9,'5. STD Inputs'!$D$8, IF(G30=10,'5. STD Inputs'!$E$8, IF(G30=11,'5. STD Inputs'!$F$8,"ERROR"))))</f>
        <v>0</v>
      </c>
      <c r="P30" s="109">
        <f>('1. Inputs'!$D$49*$H30)*($I30/$G30)/('1. Inputs'!$D$53)</f>
        <v>0</v>
      </c>
      <c r="Q30" s="68">
        <f>'1. Inputs'!$D$17</f>
        <v>0</v>
      </c>
      <c r="R30" s="69">
        <f t="shared" ca="1" si="2"/>
        <v>0</v>
      </c>
      <c r="S30" s="54"/>
      <c r="T30" s="156">
        <f>'1. Inputs'!M34</f>
        <v>0</v>
      </c>
      <c r="U30" s="163">
        <f>'1. Inputs'!N34</f>
        <v>0</v>
      </c>
      <c r="V30" s="72">
        <f>'2. Exposure Periods'!K27</f>
        <v>9</v>
      </c>
      <c r="W30" s="72">
        <f>'2. Exposure Periods'!L27</f>
        <v>2</v>
      </c>
      <c r="X30" s="72">
        <f>'2. Exposure Periods'!M27</f>
        <v>9</v>
      </c>
      <c r="Y30" s="72">
        <f>'2. Exposure Periods'!$I27</f>
        <v>31</v>
      </c>
      <c r="Z30" s="67">
        <f ca="1">SUM(OFFSET(U30,-V30-1-'2. Exposure Periods'!S27,0,V30))</f>
        <v>0</v>
      </c>
      <c r="AA30" s="67">
        <f ca="1">SUM(OFFSET(U30,-1-'2. Exposure Periods'!S27,0,X30))</f>
        <v>0</v>
      </c>
      <c r="AB30" s="67">
        <f ca="1">SUM(OFFSET(U30,-'2. Exposure Periods'!T27,0,Y30))</f>
        <v>0</v>
      </c>
      <c r="AC30" s="109">
        <f ca="1">Z30*'1. Inputs'!$D$40</f>
        <v>0</v>
      </c>
      <c r="AD30" s="109">
        <f>SUM(T29:T30)*'1. Inputs'!$D$40</f>
        <v>0</v>
      </c>
      <c r="AE30" s="109">
        <f>IF(G30=8,'5. STD Inputs'!$I$8,IF(G30=9,'5. STD Inputs'!$J$8, IF(G30=10,'5. STD Inputs'!$K$8, IF(G30=11,'5. STD Inputs'!$L$8,"ERROR"))))</f>
        <v>0</v>
      </c>
      <c r="AF30" s="68">
        <f>-Y30*('1. Inputs'!$D$16/365)*'1. Inputs'!$D$15</f>
        <v>0</v>
      </c>
      <c r="AG30" s="68">
        <f>'1. Inputs'!$D$18</f>
        <v>0</v>
      </c>
      <c r="AH30" s="110">
        <f t="shared" ca="1" si="3"/>
        <v>0</v>
      </c>
      <c r="AJ30" s="70">
        <f t="shared" ca="1" si="1"/>
        <v>0</v>
      </c>
    </row>
    <row r="31" spans="1:36" x14ac:dyDescent="0.25">
      <c r="A31" s="65">
        <f t="shared" si="4"/>
        <v>43398</v>
      </c>
      <c r="B31" s="154">
        <f>'1. Inputs'!J35</f>
        <v>0</v>
      </c>
      <c r="C31" s="117">
        <f>'1. Inputs'!K35</f>
        <v>0</v>
      </c>
      <c r="D31" s="117">
        <f t="shared" si="0"/>
        <v>0</v>
      </c>
      <c r="E31" s="72">
        <f>'2. Exposure Periods'!C28</f>
        <v>10</v>
      </c>
      <c r="F31" s="66">
        <f>'2. Exposure Periods'!D28</f>
        <v>1</v>
      </c>
      <c r="G31" s="72">
        <f>'2. Exposure Periods'!$E28</f>
        <v>9</v>
      </c>
      <c r="H31" s="72">
        <f>'2. Exposure Periods'!$I28</f>
        <v>32</v>
      </c>
      <c r="I31" s="247">
        <f>IF(G31=8,'5. STD Inputs'!$C$7,IF(G31=9,'5. STD Inputs'!$D$7, IF(G31=10,'5. STD Inputs'!$E$7, IF(G31=11,'5. STD Inputs'!$F$7,"ERROR"))))</f>
        <v>0</v>
      </c>
      <c r="J31" s="67">
        <f ca="1">SUM(OFFSET(C31,-E31-1-'2. Exposure Periods'!S28,0,E31))</f>
        <v>0</v>
      </c>
      <c r="K31" s="67">
        <f ca="1">SUM(OFFSET(D31,-1-'2. Exposure Periods'!S28,0,G31))</f>
        <v>0</v>
      </c>
      <c r="L31" s="249" t="s">
        <v>150</v>
      </c>
      <c r="M31" s="68">
        <f ca="1">$J31*'1. Inputs'!$D$44</f>
        <v>0</v>
      </c>
      <c r="N31" s="68">
        <f>$B31*'1. Inputs'!$D$40</f>
        <v>0</v>
      </c>
      <c r="O31" s="68">
        <f>IF(G31=8,'5. STD Inputs'!$C$8,IF(G31=9,'5. STD Inputs'!$D$8, IF(G31=10,'5. STD Inputs'!$E$8, IF(G31=11,'5. STD Inputs'!$F$8,"ERROR"))))</f>
        <v>0</v>
      </c>
      <c r="P31" s="109">
        <f>('1. Inputs'!$D$49*$H31)*($I31/$G31)/('1. Inputs'!$D$53)</f>
        <v>0</v>
      </c>
      <c r="Q31" s="68">
        <f>'1. Inputs'!$D$17</f>
        <v>0</v>
      </c>
      <c r="R31" s="69">
        <f t="shared" ca="1" si="2"/>
        <v>0</v>
      </c>
      <c r="S31" s="54"/>
      <c r="T31" s="156">
        <f>'1. Inputs'!M35</f>
        <v>0</v>
      </c>
      <c r="U31" s="163">
        <f>'1. Inputs'!N35</f>
        <v>0</v>
      </c>
      <c r="V31" s="72">
        <f>'2. Exposure Periods'!K28</f>
        <v>10</v>
      </c>
      <c r="W31" s="72">
        <f>'2. Exposure Periods'!L28</f>
        <v>2</v>
      </c>
      <c r="X31" s="72">
        <f>'2. Exposure Periods'!M28</f>
        <v>9</v>
      </c>
      <c r="Y31" s="72">
        <f>'2. Exposure Periods'!$I28</f>
        <v>32</v>
      </c>
      <c r="Z31" s="67">
        <f ca="1">SUM(OFFSET(U31,-V31-1-'2. Exposure Periods'!S28,0,V31))</f>
        <v>0</v>
      </c>
      <c r="AA31" s="67">
        <f ca="1">SUM(OFFSET(U31,-1-'2. Exposure Periods'!S28,0,X31))</f>
        <v>0</v>
      </c>
      <c r="AB31" s="67">
        <f ca="1">SUM(OFFSET(U31,-'2. Exposure Periods'!T28,0,Y31))</f>
        <v>0</v>
      </c>
      <c r="AC31" s="109">
        <f ca="1">Z31*'1. Inputs'!$D$40</f>
        <v>0</v>
      </c>
      <c r="AD31" s="109">
        <f>SUM(T30:T31)*'1. Inputs'!$D$40</f>
        <v>0</v>
      </c>
      <c r="AE31" s="109">
        <f>IF(G31=8,'5. STD Inputs'!$I$8,IF(G31=9,'5. STD Inputs'!$J$8, IF(G31=10,'5. STD Inputs'!$K$8, IF(G31=11,'5. STD Inputs'!$L$8,"ERROR"))))</f>
        <v>0</v>
      </c>
      <c r="AF31" s="68">
        <f>-Y31*('1. Inputs'!$D$16/365)*'1. Inputs'!$D$15</f>
        <v>0</v>
      </c>
      <c r="AG31" s="68">
        <f>'1. Inputs'!$D$18</f>
        <v>0</v>
      </c>
      <c r="AH31" s="110">
        <f t="shared" ca="1" si="3"/>
        <v>0</v>
      </c>
      <c r="AJ31" s="70">
        <f t="shared" ca="1" si="1"/>
        <v>0</v>
      </c>
    </row>
    <row r="32" spans="1:36" x14ac:dyDescent="0.25">
      <c r="A32" s="65">
        <f t="shared" si="4"/>
        <v>43399</v>
      </c>
      <c r="B32" s="154">
        <f>'1. Inputs'!J36</f>
        <v>0</v>
      </c>
      <c r="C32" s="117">
        <f>'1. Inputs'!K36</f>
        <v>0</v>
      </c>
      <c r="D32" s="117">
        <f t="shared" si="0"/>
        <v>0</v>
      </c>
      <c r="E32" s="72">
        <f>'2. Exposure Periods'!C29</f>
        <v>11</v>
      </c>
      <c r="F32" s="66">
        <f>'2. Exposure Periods'!D29</f>
        <v>1</v>
      </c>
      <c r="G32" s="72">
        <f>'2. Exposure Periods'!$E29</f>
        <v>9</v>
      </c>
      <c r="H32" s="72">
        <f>'2. Exposure Periods'!$I29</f>
        <v>33</v>
      </c>
      <c r="I32" s="247">
        <f>IF(G32=8,'5. STD Inputs'!$C$7,IF(G32=9,'5. STD Inputs'!$D$7, IF(G32=10,'5. STD Inputs'!$E$7, IF(G32=11,'5. STD Inputs'!$F$7,"ERROR"))))</f>
        <v>0</v>
      </c>
      <c r="J32" s="67">
        <f ca="1">SUM(OFFSET(C32,-E32-1-'2. Exposure Periods'!S29,0,E32))</f>
        <v>0</v>
      </c>
      <c r="K32" s="67">
        <f ca="1">SUM(OFFSET(D32,-1-'2. Exposure Periods'!S29,0,G32))</f>
        <v>0</v>
      </c>
      <c r="L32" s="249" t="s">
        <v>150</v>
      </c>
      <c r="M32" s="68">
        <f ca="1">$J32*'1. Inputs'!$D$44</f>
        <v>0</v>
      </c>
      <c r="N32" s="68">
        <f>$B32*'1. Inputs'!$D$40</f>
        <v>0</v>
      </c>
      <c r="O32" s="68">
        <f>IF(G32=8,'5. STD Inputs'!$C$8,IF(G32=9,'5. STD Inputs'!$D$8, IF(G32=10,'5. STD Inputs'!$E$8, IF(G32=11,'5. STD Inputs'!$F$8,"ERROR"))))</f>
        <v>0</v>
      </c>
      <c r="P32" s="109">
        <f>('1. Inputs'!$D$49*$H32)*($I32/$G32)/('1. Inputs'!$D$53)</f>
        <v>0</v>
      </c>
      <c r="Q32" s="68">
        <f>'1. Inputs'!$D$17</f>
        <v>0</v>
      </c>
      <c r="R32" s="69">
        <f t="shared" ca="1" si="2"/>
        <v>0</v>
      </c>
      <c r="S32" s="54"/>
      <c r="T32" s="156">
        <f>'1. Inputs'!M36</f>
        <v>0</v>
      </c>
      <c r="U32" s="163">
        <f>'1. Inputs'!N36</f>
        <v>0</v>
      </c>
      <c r="V32" s="72">
        <f>'2. Exposure Periods'!K29</f>
        <v>11</v>
      </c>
      <c r="W32" s="72">
        <f>'2. Exposure Periods'!L29</f>
        <v>2</v>
      </c>
      <c r="X32" s="72">
        <f>'2. Exposure Periods'!M29</f>
        <v>9</v>
      </c>
      <c r="Y32" s="72">
        <f>'2. Exposure Periods'!$I29</f>
        <v>33</v>
      </c>
      <c r="Z32" s="67">
        <f ca="1">SUM(OFFSET(U32,-V32-1-'2. Exposure Periods'!S29,0,V32))</f>
        <v>0</v>
      </c>
      <c r="AA32" s="67">
        <f ca="1">SUM(OFFSET(U32,-1-'2. Exposure Periods'!S29,0,X32))</f>
        <v>0</v>
      </c>
      <c r="AB32" s="67">
        <f ca="1">SUM(OFFSET(U32,-'2. Exposure Periods'!T29,0,Y32))</f>
        <v>0</v>
      </c>
      <c r="AC32" s="109">
        <f ca="1">Z32*'1. Inputs'!$D$40</f>
        <v>0</v>
      </c>
      <c r="AD32" s="109">
        <f>SUM(T31:T32)*'1. Inputs'!$D$40</f>
        <v>0</v>
      </c>
      <c r="AE32" s="109">
        <f>IF(G32=8,'5. STD Inputs'!$I$8,IF(G32=9,'5. STD Inputs'!$J$8, IF(G32=10,'5. STD Inputs'!$K$8, IF(G32=11,'5. STD Inputs'!$L$8,"ERROR"))))</f>
        <v>0</v>
      </c>
      <c r="AF32" s="68">
        <f>-Y32*('1. Inputs'!$D$16/365)*'1. Inputs'!$D$15</f>
        <v>0</v>
      </c>
      <c r="AG32" s="68">
        <f>'1. Inputs'!$D$18</f>
        <v>0</v>
      </c>
      <c r="AH32" s="110">
        <f t="shared" ca="1" si="3"/>
        <v>0</v>
      </c>
      <c r="AJ32" s="70">
        <f t="shared" ca="1" si="1"/>
        <v>0</v>
      </c>
    </row>
    <row r="33" spans="1:36" x14ac:dyDescent="0.25">
      <c r="A33" s="65">
        <f t="shared" si="4"/>
        <v>43400</v>
      </c>
      <c r="B33" s="154">
        <f>'1. Inputs'!J37</f>
        <v>0</v>
      </c>
      <c r="C33" s="117">
        <f>'1. Inputs'!K37</f>
        <v>0</v>
      </c>
      <c r="D33" s="117">
        <f t="shared" si="0"/>
        <v>0</v>
      </c>
      <c r="E33" s="72">
        <f>'2. Exposure Periods'!C30</f>
        <v>11</v>
      </c>
      <c r="F33" s="66">
        <f>'2. Exposure Periods'!D30</f>
        <v>1</v>
      </c>
      <c r="G33" s="72">
        <f>'2. Exposure Periods'!$E30</f>
        <v>10</v>
      </c>
      <c r="H33" s="72">
        <f>'2. Exposure Periods'!$I30</f>
        <v>34</v>
      </c>
      <c r="I33" s="247">
        <f>IF(G33=8,'5. STD Inputs'!$C$7,IF(G33=9,'5. STD Inputs'!$D$7, IF(G33=10,'5. STD Inputs'!$E$7, IF(G33=11,'5. STD Inputs'!$F$7,"ERROR"))))</f>
        <v>0</v>
      </c>
      <c r="J33" s="67">
        <f ca="1">SUM(OFFSET(C33,-E33-1-'2. Exposure Periods'!S30,0,E33))</f>
        <v>0</v>
      </c>
      <c r="K33" s="67">
        <f ca="1">SUM(OFFSET(D33,-1-'2. Exposure Periods'!S30,0,G33))</f>
        <v>0</v>
      </c>
      <c r="L33" s="249" t="s">
        <v>150</v>
      </c>
      <c r="M33" s="68">
        <f ca="1">$J33*'1. Inputs'!$D$44</f>
        <v>0</v>
      </c>
      <c r="N33" s="68">
        <f>$B33*'1. Inputs'!$D$40</f>
        <v>0</v>
      </c>
      <c r="O33" s="68">
        <f>IF(G33=8,'5. STD Inputs'!$C$8,IF(G33=9,'5. STD Inputs'!$D$8, IF(G33=10,'5. STD Inputs'!$E$8, IF(G33=11,'5. STD Inputs'!$F$8,"ERROR"))))</f>
        <v>0</v>
      </c>
      <c r="P33" s="109">
        <f>('1. Inputs'!$D$49*$H33)*($I33/$G33)/('1. Inputs'!$D$53)</f>
        <v>0</v>
      </c>
      <c r="Q33" s="68">
        <f>'1. Inputs'!$D$17</f>
        <v>0</v>
      </c>
      <c r="R33" s="69">
        <f t="shared" ca="1" si="2"/>
        <v>0</v>
      </c>
      <c r="S33" s="54"/>
      <c r="T33" s="156">
        <f>'1. Inputs'!M37</f>
        <v>0</v>
      </c>
      <c r="U33" s="163">
        <f>'1. Inputs'!N37</f>
        <v>0</v>
      </c>
      <c r="V33" s="72">
        <f>'2. Exposure Periods'!K30</f>
        <v>11</v>
      </c>
      <c r="W33" s="72">
        <f>'2. Exposure Periods'!L30</f>
        <v>2</v>
      </c>
      <c r="X33" s="72">
        <f>'2. Exposure Periods'!M30</f>
        <v>10</v>
      </c>
      <c r="Y33" s="72">
        <f>'2. Exposure Periods'!$I30</f>
        <v>34</v>
      </c>
      <c r="Z33" s="67">
        <f ca="1">SUM(OFFSET(U33,-V33-1-'2. Exposure Periods'!S30,0,V33))</f>
        <v>0</v>
      </c>
      <c r="AA33" s="67">
        <f ca="1">SUM(OFFSET(U33,-1-'2. Exposure Periods'!S30,0,X33))</f>
        <v>0</v>
      </c>
      <c r="AB33" s="67">
        <f ca="1">SUM(OFFSET(U33,-'2. Exposure Periods'!T30,0,Y33))</f>
        <v>0</v>
      </c>
      <c r="AC33" s="109">
        <f ca="1">Z33*'1. Inputs'!$D$40</f>
        <v>0</v>
      </c>
      <c r="AD33" s="109">
        <f>SUM(T32:T33)*'1. Inputs'!$D$40</f>
        <v>0</v>
      </c>
      <c r="AE33" s="109">
        <f>IF(G33=8,'5. STD Inputs'!$I$8,IF(G33=9,'5. STD Inputs'!$J$8, IF(G33=10,'5. STD Inputs'!$K$8, IF(G33=11,'5. STD Inputs'!$L$8,"ERROR"))))</f>
        <v>0</v>
      </c>
      <c r="AF33" s="68">
        <f>-Y33*('1. Inputs'!$D$16/365)*'1. Inputs'!$D$15</f>
        <v>0</v>
      </c>
      <c r="AG33" s="68">
        <f>'1. Inputs'!$D$18</f>
        <v>0</v>
      </c>
      <c r="AH33" s="110">
        <f t="shared" ca="1" si="3"/>
        <v>0</v>
      </c>
      <c r="AJ33" s="70">
        <f t="shared" ca="1" si="1"/>
        <v>0</v>
      </c>
    </row>
    <row r="34" spans="1:36" x14ac:dyDescent="0.25">
      <c r="A34" s="65">
        <f t="shared" si="4"/>
        <v>43401</v>
      </c>
      <c r="B34" s="154">
        <f>'1. Inputs'!J38</f>
        <v>0</v>
      </c>
      <c r="C34" s="117">
        <f>'1. Inputs'!K38</f>
        <v>0</v>
      </c>
      <c r="D34" s="117">
        <f t="shared" si="0"/>
        <v>0</v>
      </c>
      <c r="E34" s="72">
        <f>'2. Exposure Periods'!C31</f>
        <v>11</v>
      </c>
      <c r="F34" s="66">
        <f>'2. Exposure Periods'!D31</f>
        <v>1</v>
      </c>
      <c r="G34" s="72">
        <f>'2. Exposure Periods'!$E31</f>
        <v>11</v>
      </c>
      <c r="H34" s="72">
        <f>'2. Exposure Periods'!$I31</f>
        <v>35</v>
      </c>
      <c r="I34" s="247">
        <f>IF(G34=8,'5. STD Inputs'!$C$7,IF(G34=9,'5. STD Inputs'!$D$7, IF(G34=10,'5. STD Inputs'!$E$7, IF(G34=11,'5. STD Inputs'!$F$7,"ERROR"))))</f>
        <v>0</v>
      </c>
      <c r="J34" s="67">
        <f ca="1">SUM(OFFSET(C34,-E34-1-'2. Exposure Periods'!S31,0,E34))</f>
        <v>0</v>
      </c>
      <c r="K34" s="67">
        <f ca="1">SUM(OFFSET(D34,-1-'2. Exposure Periods'!S31,0,G34))</f>
        <v>0</v>
      </c>
      <c r="L34" s="249" t="s">
        <v>150</v>
      </c>
      <c r="M34" s="68">
        <f ca="1">$J34*'1. Inputs'!$D$44</f>
        <v>0</v>
      </c>
      <c r="N34" s="68">
        <f>$B34*'1. Inputs'!$D$40</f>
        <v>0</v>
      </c>
      <c r="O34" s="68">
        <f>IF(G34=8,'5. STD Inputs'!$C$8,IF(G34=9,'5. STD Inputs'!$D$8, IF(G34=10,'5. STD Inputs'!$E$8, IF(G34=11,'5. STD Inputs'!$F$8,"ERROR"))))</f>
        <v>0</v>
      </c>
      <c r="P34" s="109">
        <f>('1. Inputs'!$D$49*$H34)*($I34/$G34)/('1. Inputs'!$D$53)</f>
        <v>0</v>
      </c>
      <c r="Q34" s="68">
        <f>'1. Inputs'!$D$17</f>
        <v>0</v>
      </c>
      <c r="R34" s="69">
        <f t="shared" ca="1" si="2"/>
        <v>0</v>
      </c>
      <c r="S34" s="54"/>
      <c r="T34" s="156">
        <f>'1. Inputs'!M38</f>
        <v>0</v>
      </c>
      <c r="U34" s="163">
        <f>'1. Inputs'!N38</f>
        <v>0</v>
      </c>
      <c r="V34" s="72">
        <f>'2. Exposure Periods'!K31</f>
        <v>11</v>
      </c>
      <c r="W34" s="72">
        <f>'2. Exposure Periods'!L31</f>
        <v>2</v>
      </c>
      <c r="X34" s="72">
        <f>'2. Exposure Periods'!M31</f>
        <v>11</v>
      </c>
      <c r="Y34" s="72">
        <f>'2. Exposure Periods'!$I31</f>
        <v>35</v>
      </c>
      <c r="Z34" s="67">
        <f ca="1">SUM(OFFSET(U34,-V34-1-'2. Exposure Periods'!S31,0,V34))</f>
        <v>0</v>
      </c>
      <c r="AA34" s="67">
        <f ca="1">SUM(OFFSET(U34,-1-'2. Exposure Periods'!S31,0,X34))</f>
        <v>0</v>
      </c>
      <c r="AB34" s="67">
        <f ca="1">SUM(OFFSET(U34,-'2. Exposure Periods'!T31,0,Y34))</f>
        <v>0</v>
      </c>
      <c r="AC34" s="109">
        <f ca="1">Z34*'1. Inputs'!$D$40</f>
        <v>0</v>
      </c>
      <c r="AD34" s="109">
        <f>SUM(T33:T34)*'1. Inputs'!$D$40</f>
        <v>0</v>
      </c>
      <c r="AE34" s="109">
        <f>IF(G34=8,'5. STD Inputs'!$I$8,IF(G34=9,'5. STD Inputs'!$J$8, IF(G34=10,'5. STD Inputs'!$K$8, IF(G34=11,'5. STD Inputs'!$L$8,"ERROR"))))</f>
        <v>0</v>
      </c>
      <c r="AF34" s="68">
        <f>-Y34*('1. Inputs'!$D$16/365)*'1. Inputs'!$D$15</f>
        <v>0</v>
      </c>
      <c r="AG34" s="68">
        <f>'1. Inputs'!$D$18</f>
        <v>0</v>
      </c>
      <c r="AH34" s="110">
        <f t="shared" ca="1" si="3"/>
        <v>0</v>
      </c>
      <c r="AJ34" s="70">
        <f t="shared" ca="1" si="1"/>
        <v>0</v>
      </c>
    </row>
    <row r="35" spans="1:36" x14ac:dyDescent="0.25">
      <c r="A35" s="65">
        <f t="shared" si="4"/>
        <v>43402</v>
      </c>
      <c r="B35" s="154">
        <f>'1. Inputs'!J39</f>
        <v>0</v>
      </c>
      <c r="C35" s="117">
        <f>'1. Inputs'!K39</f>
        <v>0</v>
      </c>
      <c r="D35" s="117">
        <f t="shared" si="0"/>
        <v>0</v>
      </c>
      <c r="E35" s="72">
        <f>'2. Exposure Periods'!C32</f>
        <v>14</v>
      </c>
      <c r="F35" s="66">
        <f>'2. Exposure Periods'!D32</f>
        <v>1</v>
      </c>
      <c r="G35" s="72">
        <f>'2. Exposure Periods'!$E32</f>
        <v>9</v>
      </c>
      <c r="H35" s="72">
        <f>'2. Exposure Periods'!$I32</f>
        <v>36</v>
      </c>
      <c r="I35" s="247">
        <f>IF(G35=8,'5. STD Inputs'!$C$7,IF(G35=9,'5. STD Inputs'!$D$7, IF(G35=10,'5. STD Inputs'!$E$7, IF(G35=11,'5. STD Inputs'!$F$7,"ERROR"))))</f>
        <v>0</v>
      </c>
      <c r="J35" s="67">
        <f ca="1">SUM(OFFSET(C35,-E35-1-'2. Exposure Periods'!S32,0,E35))</f>
        <v>0</v>
      </c>
      <c r="K35" s="67">
        <f ca="1">SUM(OFFSET(D35,-1-'2. Exposure Periods'!S32,0,G35))</f>
        <v>0</v>
      </c>
      <c r="L35" s="249" t="s">
        <v>150</v>
      </c>
      <c r="M35" s="68">
        <f ca="1">$J35*'1. Inputs'!$D$44</f>
        <v>0</v>
      </c>
      <c r="N35" s="68">
        <f>$B35*'1. Inputs'!$D$40</f>
        <v>0</v>
      </c>
      <c r="O35" s="68">
        <f>IF(G35=8,'5. STD Inputs'!$C$8,IF(G35=9,'5. STD Inputs'!$D$8, IF(G35=10,'5. STD Inputs'!$E$8, IF(G35=11,'5. STD Inputs'!$F$8,"ERROR"))))</f>
        <v>0</v>
      </c>
      <c r="P35" s="109">
        <f>('1. Inputs'!$D$49*$H35)*($I35/$G35)/('1. Inputs'!$D$53)</f>
        <v>0</v>
      </c>
      <c r="Q35" s="68">
        <f>'1. Inputs'!$D$17</f>
        <v>0</v>
      </c>
      <c r="R35" s="69">
        <f t="shared" ca="1" si="2"/>
        <v>0</v>
      </c>
      <c r="S35" s="54"/>
      <c r="T35" s="156">
        <f>'1. Inputs'!M39</f>
        <v>0</v>
      </c>
      <c r="U35" s="163">
        <f>'1. Inputs'!N39</f>
        <v>0</v>
      </c>
      <c r="V35" s="72">
        <f>'2. Exposure Periods'!K32</f>
        <v>14</v>
      </c>
      <c r="W35" s="72">
        <f>'2. Exposure Periods'!L32</f>
        <v>2</v>
      </c>
      <c r="X35" s="72">
        <f>'2. Exposure Periods'!M32</f>
        <v>9</v>
      </c>
      <c r="Y35" s="72">
        <f>'2. Exposure Periods'!$I32</f>
        <v>36</v>
      </c>
      <c r="Z35" s="67">
        <f ca="1">SUM(OFFSET(U35,-V35-1-'2. Exposure Periods'!S32,0,V35))</f>
        <v>0</v>
      </c>
      <c r="AA35" s="67">
        <f ca="1">SUM(OFFSET(U35,-1-'2. Exposure Periods'!S32,0,X35))</f>
        <v>0</v>
      </c>
      <c r="AB35" s="67">
        <f ca="1">SUM(OFFSET(U35,-'2. Exposure Periods'!T32,0,Y35))</f>
        <v>0</v>
      </c>
      <c r="AC35" s="109">
        <f ca="1">Z35*'1. Inputs'!$D$40</f>
        <v>0</v>
      </c>
      <c r="AD35" s="109">
        <f>SUM(T34:T35)*'1. Inputs'!$D$40</f>
        <v>0</v>
      </c>
      <c r="AE35" s="109">
        <f>IF(G35=8,'5. STD Inputs'!$I$8,IF(G35=9,'5. STD Inputs'!$J$8, IF(G35=10,'5. STD Inputs'!$K$8, IF(G35=11,'5. STD Inputs'!$L$8,"ERROR"))))</f>
        <v>0</v>
      </c>
      <c r="AF35" s="68">
        <f>-Y35*('1. Inputs'!$D$16/365)*'1. Inputs'!$D$15</f>
        <v>0</v>
      </c>
      <c r="AG35" s="68">
        <f>'1. Inputs'!$D$18</f>
        <v>0</v>
      </c>
      <c r="AH35" s="110">
        <f t="shared" ca="1" si="3"/>
        <v>0</v>
      </c>
      <c r="AJ35" s="70">
        <f t="shared" ca="1" si="1"/>
        <v>0</v>
      </c>
    </row>
    <row r="36" spans="1:36" x14ac:dyDescent="0.25">
      <c r="A36" s="65">
        <f t="shared" si="4"/>
        <v>43403</v>
      </c>
      <c r="B36" s="154">
        <f>'1. Inputs'!J40</f>
        <v>0</v>
      </c>
      <c r="C36" s="117">
        <f>'1. Inputs'!K40</f>
        <v>0</v>
      </c>
      <c r="D36" s="117">
        <f t="shared" si="0"/>
        <v>0</v>
      </c>
      <c r="E36" s="72">
        <f>'2. Exposure Periods'!C33</f>
        <v>15</v>
      </c>
      <c r="F36" s="66">
        <f>'2. Exposure Periods'!D33</f>
        <v>1</v>
      </c>
      <c r="G36" s="72">
        <f>'2. Exposure Periods'!$E33</f>
        <v>9</v>
      </c>
      <c r="H36" s="72">
        <f>'2. Exposure Periods'!$I33</f>
        <v>37</v>
      </c>
      <c r="I36" s="247">
        <f>IF(G36=8,'5. STD Inputs'!$C$7,IF(G36=9,'5. STD Inputs'!$D$7, IF(G36=10,'5. STD Inputs'!$E$7, IF(G36=11,'5. STD Inputs'!$F$7,"ERROR"))))</f>
        <v>0</v>
      </c>
      <c r="J36" s="67">
        <f ca="1">SUM(OFFSET(C36,-E36-1-'2. Exposure Periods'!S33,0,E36))</f>
        <v>0</v>
      </c>
      <c r="K36" s="67">
        <f ca="1">SUM(OFFSET(D36,-1-'2. Exposure Periods'!S33,0,G36))</f>
        <v>0</v>
      </c>
      <c r="L36" s="249" t="s">
        <v>150</v>
      </c>
      <c r="M36" s="68">
        <f ca="1">$J36*'1. Inputs'!$D$44</f>
        <v>0</v>
      </c>
      <c r="N36" s="68">
        <f>$B36*'1. Inputs'!$D$40</f>
        <v>0</v>
      </c>
      <c r="O36" s="68">
        <f>IF(G36=8,'5. STD Inputs'!$C$8,IF(G36=9,'5. STD Inputs'!$D$8, IF(G36=10,'5. STD Inputs'!$E$8, IF(G36=11,'5. STD Inputs'!$F$8,"ERROR"))))</f>
        <v>0</v>
      </c>
      <c r="P36" s="109">
        <f>('1. Inputs'!$D$49*$H36)*($I36/$G36)/('1. Inputs'!$D$53)</f>
        <v>0</v>
      </c>
      <c r="Q36" s="68">
        <f>'1. Inputs'!$D$17</f>
        <v>0</v>
      </c>
      <c r="R36" s="69">
        <f t="shared" ca="1" si="2"/>
        <v>0</v>
      </c>
      <c r="S36" s="54"/>
      <c r="T36" s="156">
        <f>'1. Inputs'!M40</f>
        <v>0</v>
      </c>
      <c r="U36" s="163">
        <f>'1. Inputs'!N40</f>
        <v>0</v>
      </c>
      <c r="V36" s="72">
        <f>'2. Exposure Periods'!K33</f>
        <v>15</v>
      </c>
      <c r="W36" s="72">
        <f>'2. Exposure Periods'!L33</f>
        <v>2</v>
      </c>
      <c r="X36" s="72">
        <f>'2. Exposure Periods'!M33</f>
        <v>9</v>
      </c>
      <c r="Y36" s="72">
        <f>'2. Exposure Periods'!$I33</f>
        <v>37</v>
      </c>
      <c r="Z36" s="67">
        <f ca="1">SUM(OFFSET(U36,-V36-1-'2. Exposure Periods'!S33,0,V36))</f>
        <v>0</v>
      </c>
      <c r="AA36" s="67">
        <f ca="1">SUM(OFFSET(U36,-1-'2. Exposure Periods'!S33,0,X36))</f>
        <v>0</v>
      </c>
      <c r="AB36" s="67">
        <f ca="1">SUM(OFFSET(U36,-'2. Exposure Periods'!T33,0,Y36))</f>
        <v>0</v>
      </c>
      <c r="AC36" s="109">
        <f ca="1">Z36*'1. Inputs'!$D$40</f>
        <v>0</v>
      </c>
      <c r="AD36" s="109">
        <f>SUM(T35:T36)*'1. Inputs'!$D$40</f>
        <v>0</v>
      </c>
      <c r="AE36" s="109">
        <f>IF(G36=8,'5. STD Inputs'!$I$8,IF(G36=9,'5. STD Inputs'!$J$8, IF(G36=10,'5. STD Inputs'!$K$8, IF(G36=11,'5. STD Inputs'!$L$8,"ERROR"))))</f>
        <v>0</v>
      </c>
      <c r="AF36" s="68">
        <f>-Y36*('1. Inputs'!$D$16/365)*'1. Inputs'!$D$15</f>
        <v>0</v>
      </c>
      <c r="AG36" s="68">
        <f>'1. Inputs'!$D$18</f>
        <v>0</v>
      </c>
      <c r="AH36" s="110">
        <f t="shared" ca="1" si="3"/>
        <v>0</v>
      </c>
      <c r="AJ36" s="70">
        <f t="shared" ca="1" si="1"/>
        <v>0</v>
      </c>
    </row>
    <row r="37" spans="1:36" x14ac:dyDescent="0.25">
      <c r="A37" s="65">
        <f t="shared" si="4"/>
        <v>43404</v>
      </c>
      <c r="B37" s="154">
        <f>'1. Inputs'!J41</f>
        <v>0</v>
      </c>
      <c r="C37" s="117">
        <f>'1. Inputs'!K41</f>
        <v>0</v>
      </c>
      <c r="D37" s="117">
        <f t="shared" si="0"/>
        <v>0</v>
      </c>
      <c r="E37" s="72">
        <f>'2. Exposure Periods'!C34</f>
        <v>9</v>
      </c>
      <c r="F37" s="66">
        <f>'2. Exposure Periods'!D34</f>
        <v>1</v>
      </c>
      <c r="G37" s="72">
        <f>'2. Exposure Periods'!$E34</f>
        <v>9</v>
      </c>
      <c r="H37" s="72">
        <f>'2. Exposure Periods'!$I34</f>
        <v>38</v>
      </c>
      <c r="I37" s="247">
        <f>IF(G37=8,'5. STD Inputs'!$C$7,IF(G37=9,'5. STD Inputs'!$D$7, IF(G37=10,'5. STD Inputs'!$E$7, IF(G37=11,'5. STD Inputs'!$F$7,"ERROR"))))</f>
        <v>0</v>
      </c>
      <c r="J37" s="67">
        <f ca="1">SUM(OFFSET(C37,-E37-1-'2. Exposure Periods'!S34,0,E37))</f>
        <v>0</v>
      </c>
      <c r="K37" s="67">
        <f ca="1">SUM(OFFSET(D37,-1-'2. Exposure Periods'!S34,0,G37))</f>
        <v>0</v>
      </c>
      <c r="L37" s="249" t="s">
        <v>150</v>
      </c>
      <c r="M37" s="68">
        <f ca="1">$J37*'1. Inputs'!$D$44</f>
        <v>0</v>
      </c>
      <c r="N37" s="68">
        <f>$B37*'1. Inputs'!$D$40</f>
        <v>0</v>
      </c>
      <c r="O37" s="68">
        <f>IF(G37=8,'5. STD Inputs'!$C$8,IF(G37=9,'5. STD Inputs'!$D$8, IF(G37=10,'5. STD Inputs'!$E$8, IF(G37=11,'5. STD Inputs'!$F$8,"ERROR"))))</f>
        <v>0</v>
      </c>
      <c r="P37" s="109">
        <f>('1. Inputs'!$D$49*$H37)*($I37/$G37)/('1. Inputs'!$D$53)</f>
        <v>0</v>
      </c>
      <c r="Q37" s="68">
        <f>'1. Inputs'!$D$17</f>
        <v>0</v>
      </c>
      <c r="R37" s="69">
        <f t="shared" ca="1" si="2"/>
        <v>0</v>
      </c>
      <c r="S37" s="54"/>
      <c r="T37" s="156">
        <f>'1. Inputs'!M41</f>
        <v>0</v>
      </c>
      <c r="U37" s="163">
        <f>'1. Inputs'!N41</f>
        <v>0</v>
      </c>
      <c r="V37" s="72">
        <f>'2. Exposure Periods'!K34</f>
        <v>9</v>
      </c>
      <c r="W37" s="72">
        <f>'2. Exposure Periods'!L34</f>
        <v>2</v>
      </c>
      <c r="X37" s="72">
        <f>'2. Exposure Periods'!M34</f>
        <v>9</v>
      </c>
      <c r="Y37" s="72">
        <f>'2. Exposure Periods'!$I34</f>
        <v>38</v>
      </c>
      <c r="Z37" s="67">
        <f ca="1">SUM(OFFSET(U37,-V37-1-'2. Exposure Periods'!S34,0,V37))</f>
        <v>0</v>
      </c>
      <c r="AA37" s="67">
        <f ca="1">SUM(OFFSET(U37,-1-'2. Exposure Periods'!S34,0,X37))</f>
        <v>0</v>
      </c>
      <c r="AB37" s="67">
        <f ca="1">SUM(OFFSET(U37,-'2. Exposure Periods'!T34,0,Y37))</f>
        <v>0</v>
      </c>
      <c r="AC37" s="109">
        <f ca="1">Z37*'1. Inputs'!$D$40</f>
        <v>0</v>
      </c>
      <c r="AD37" s="109">
        <f>SUM(T36:T37)*'1. Inputs'!$D$40</f>
        <v>0</v>
      </c>
      <c r="AE37" s="109">
        <f>IF(G37=8,'5. STD Inputs'!$I$8,IF(G37=9,'5. STD Inputs'!$J$8, IF(G37=10,'5. STD Inputs'!$K$8, IF(G37=11,'5. STD Inputs'!$L$8,"ERROR"))))</f>
        <v>0</v>
      </c>
      <c r="AF37" s="68">
        <f>-Y37*('1. Inputs'!$D$16/365)*'1. Inputs'!$D$15</f>
        <v>0</v>
      </c>
      <c r="AG37" s="68">
        <f>'1. Inputs'!$D$18</f>
        <v>0</v>
      </c>
      <c r="AH37" s="110">
        <f t="shared" ca="1" si="3"/>
        <v>0</v>
      </c>
      <c r="AJ37" s="70">
        <f t="shared" ca="1" si="1"/>
        <v>0</v>
      </c>
    </row>
    <row r="38" spans="1:36" x14ac:dyDescent="0.25">
      <c r="A38" s="65">
        <f t="shared" si="4"/>
        <v>43405</v>
      </c>
      <c r="B38" s="154">
        <f>'1. Inputs'!J42</f>
        <v>0</v>
      </c>
      <c r="C38" s="117">
        <f>'1. Inputs'!K42</f>
        <v>0</v>
      </c>
      <c r="D38" s="117">
        <f t="shared" si="0"/>
        <v>0</v>
      </c>
      <c r="E38" s="72">
        <f>'2. Exposure Periods'!C35</f>
        <v>10</v>
      </c>
      <c r="F38" s="66">
        <f>'2. Exposure Periods'!D35</f>
        <v>1</v>
      </c>
      <c r="G38" s="72">
        <f>'2. Exposure Periods'!$E35</f>
        <v>9</v>
      </c>
      <c r="H38" s="72">
        <f>'2. Exposure Periods'!$I35</f>
        <v>39</v>
      </c>
      <c r="I38" s="247">
        <f>IF(G38=8,'5. STD Inputs'!$C$7,IF(G38=9,'5. STD Inputs'!$D$7, IF(G38=10,'5. STD Inputs'!$E$7, IF(G38=11,'5. STD Inputs'!$F$7,"ERROR"))))</f>
        <v>0</v>
      </c>
      <c r="J38" s="67">
        <f ca="1">SUM(OFFSET(C38,-E38-1-'2. Exposure Periods'!S35,0,E38))</f>
        <v>0</v>
      </c>
      <c r="K38" s="67">
        <f ca="1">SUM(OFFSET(D38,-1-'2. Exposure Periods'!S35,0,G38))</f>
        <v>0</v>
      </c>
      <c r="L38" s="249" t="s">
        <v>150</v>
      </c>
      <c r="M38" s="68">
        <f ca="1">$J38*'1. Inputs'!$D$44</f>
        <v>0</v>
      </c>
      <c r="N38" s="68">
        <f>$B38*'1. Inputs'!$D$40</f>
        <v>0</v>
      </c>
      <c r="O38" s="68">
        <f>IF(G38=8,'5. STD Inputs'!$C$8,IF(G38=9,'5. STD Inputs'!$D$8, IF(G38=10,'5. STD Inputs'!$E$8, IF(G38=11,'5. STD Inputs'!$F$8,"ERROR"))))</f>
        <v>0</v>
      </c>
      <c r="P38" s="109">
        <f>('1. Inputs'!$D$49*$H38)*($I38/$G38)/('1. Inputs'!$D$53)</f>
        <v>0</v>
      </c>
      <c r="Q38" s="68">
        <f>'1. Inputs'!$D$17</f>
        <v>0</v>
      </c>
      <c r="R38" s="69">
        <f t="shared" ca="1" si="2"/>
        <v>0</v>
      </c>
      <c r="S38" s="54"/>
      <c r="T38" s="156">
        <f>'1. Inputs'!M42</f>
        <v>0</v>
      </c>
      <c r="U38" s="163">
        <f>'1. Inputs'!N42</f>
        <v>0</v>
      </c>
      <c r="V38" s="72">
        <f>'2. Exposure Periods'!K35</f>
        <v>10</v>
      </c>
      <c r="W38" s="72">
        <f>'2. Exposure Periods'!L35</f>
        <v>2</v>
      </c>
      <c r="X38" s="72">
        <f>'2. Exposure Periods'!M35</f>
        <v>9</v>
      </c>
      <c r="Y38" s="72">
        <f>'2. Exposure Periods'!$I35</f>
        <v>39</v>
      </c>
      <c r="Z38" s="67">
        <f ca="1">SUM(OFFSET(U38,-V38-1-'2. Exposure Periods'!S35,0,V38))</f>
        <v>0</v>
      </c>
      <c r="AA38" s="67">
        <f ca="1">SUM(OFFSET(U38,-1-'2. Exposure Periods'!S35,0,X38))</f>
        <v>0</v>
      </c>
      <c r="AB38" s="67">
        <f ca="1">SUM(OFFSET(U38,-'2. Exposure Periods'!T35,0,Y38))</f>
        <v>0</v>
      </c>
      <c r="AC38" s="109">
        <f ca="1">Z38*'1. Inputs'!$D$40</f>
        <v>0</v>
      </c>
      <c r="AD38" s="109">
        <f>SUM(T37:T38)*'1. Inputs'!$D$40</f>
        <v>0</v>
      </c>
      <c r="AE38" s="109">
        <f>IF(G38=8,'5. STD Inputs'!$I$8,IF(G38=9,'5. STD Inputs'!$J$8, IF(G38=10,'5. STD Inputs'!$K$8, IF(G38=11,'5. STD Inputs'!$L$8,"ERROR"))))</f>
        <v>0</v>
      </c>
      <c r="AF38" s="68">
        <f>-Y38*('1. Inputs'!$D$16/365)*'1. Inputs'!$D$15</f>
        <v>0</v>
      </c>
      <c r="AG38" s="68">
        <f>'1. Inputs'!$D$18</f>
        <v>0</v>
      </c>
      <c r="AH38" s="110">
        <f t="shared" ca="1" si="3"/>
        <v>0</v>
      </c>
      <c r="AJ38" s="70">
        <f t="shared" ca="1" si="1"/>
        <v>0</v>
      </c>
    </row>
    <row r="39" spans="1:36" x14ac:dyDescent="0.25">
      <c r="A39" s="65">
        <f t="shared" si="4"/>
        <v>43406</v>
      </c>
      <c r="B39" s="154">
        <f>'1. Inputs'!J43</f>
        <v>0</v>
      </c>
      <c r="C39" s="117">
        <f>'1. Inputs'!K43</f>
        <v>0</v>
      </c>
      <c r="D39" s="117">
        <f t="shared" si="0"/>
        <v>0</v>
      </c>
      <c r="E39" s="72">
        <f>'2. Exposure Periods'!C36</f>
        <v>11</v>
      </c>
      <c r="F39" s="66">
        <f>'2. Exposure Periods'!D36</f>
        <v>1</v>
      </c>
      <c r="G39" s="72">
        <f>'2. Exposure Periods'!$E36</f>
        <v>9</v>
      </c>
      <c r="H39" s="72">
        <f>'2. Exposure Periods'!$I36</f>
        <v>40</v>
      </c>
      <c r="I39" s="247">
        <f>IF(G39=8,'5. STD Inputs'!$C$7,IF(G39=9,'5. STD Inputs'!$D$7, IF(G39=10,'5. STD Inputs'!$E$7, IF(G39=11,'5. STD Inputs'!$F$7,"ERROR"))))</f>
        <v>0</v>
      </c>
      <c r="J39" s="67">
        <f ca="1">SUM(OFFSET(C39,-E39-1-'2. Exposure Periods'!S36,0,E39))</f>
        <v>0</v>
      </c>
      <c r="K39" s="67">
        <f ca="1">SUM(OFFSET(D39,-1-'2. Exposure Periods'!S36,0,G39))</f>
        <v>0</v>
      </c>
      <c r="L39" s="249" t="s">
        <v>150</v>
      </c>
      <c r="M39" s="68">
        <f ca="1">$J39*'1. Inputs'!$D$44</f>
        <v>0</v>
      </c>
      <c r="N39" s="68">
        <f>$B39*'1. Inputs'!$D$40</f>
        <v>0</v>
      </c>
      <c r="O39" s="68">
        <f>IF(G39=8,'5. STD Inputs'!$C$8,IF(G39=9,'5. STD Inputs'!$D$8, IF(G39=10,'5. STD Inputs'!$E$8, IF(G39=11,'5. STD Inputs'!$F$8,"ERROR"))))</f>
        <v>0</v>
      </c>
      <c r="P39" s="109">
        <f>('1. Inputs'!$D$49*$H39)*($I39/$G39)/('1. Inputs'!$D$53)</f>
        <v>0</v>
      </c>
      <c r="Q39" s="68">
        <f>'1. Inputs'!$D$17</f>
        <v>0</v>
      </c>
      <c r="R39" s="69">
        <f t="shared" ca="1" si="2"/>
        <v>0</v>
      </c>
      <c r="S39" s="54"/>
      <c r="T39" s="156">
        <f>'1. Inputs'!M43</f>
        <v>0</v>
      </c>
      <c r="U39" s="163">
        <f>'1. Inputs'!N43</f>
        <v>0</v>
      </c>
      <c r="V39" s="72">
        <f>'2. Exposure Periods'!K36</f>
        <v>11</v>
      </c>
      <c r="W39" s="72">
        <f>'2. Exposure Periods'!L36</f>
        <v>2</v>
      </c>
      <c r="X39" s="72">
        <f>'2. Exposure Periods'!M36</f>
        <v>9</v>
      </c>
      <c r="Y39" s="72">
        <f>'2. Exposure Periods'!$I36</f>
        <v>40</v>
      </c>
      <c r="Z39" s="67">
        <f ca="1">SUM(OFFSET(U39,-V39-1-'2. Exposure Periods'!S36,0,V39))</f>
        <v>0</v>
      </c>
      <c r="AA39" s="67">
        <f ca="1">SUM(OFFSET(U39,-1-'2. Exposure Periods'!S36,0,X39))</f>
        <v>0</v>
      </c>
      <c r="AB39" s="67">
        <f ca="1">SUM(OFFSET(U39,-'2. Exposure Periods'!T36,0,Y39))</f>
        <v>0</v>
      </c>
      <c r="AC39" s="109">
        <f ca="1">Z39*'1. Inputs'!$D$40</f>
        <v>0</v>
      </c>
      <c r="AD39" s="109">
        <f>SUM(T38:T39)*'1. Inputs'!$D$40</f>
        <v>0</v>
      </c>
      <c r="AE39" s="109">
        <f>IF(G39=8,'5. STD Inputs'!$I$8,IF(G39=9,'5. STD Inputs'!$J$8, IF(G39=10,'5. STD Inputs'!$K$8, IF(G39=11,'5. STD Inputs'!$L$8,"ERROR"))))</f>
        <v>0</v>
      </c>
      <c r="AF39" s="68">
        <f>-Y39*('1. Inputs'!$D$16/365)*'1. Inputs'!$D$15</f>
        <v>0</v>
      </c>
      <c r="AG39" s="68">
        <f>'1. Inputs'!$D$18</f>
        <v>0</v>
      </c>
      <c r="AH39" s="110">
        <f t="shared" ca="1" si="3"/>
        <v>0</v>
      </c>
      <c r="AJ39" s="70">
        <f t="shared" ca="1" si="1"/>
        <v>0</v>
      </c>
    </row>
    <row r="40" spans="1:36" x14ac:dyDescent="0.25">
      <c r="A40" s="65">
        <f t="shared" si="4"/>
        <v>43407</v>
      </c>
      <c r="B40" s="154">
        <f>'1. Inputs'!J44</f>
        <v>0</v>
      </c>
      <c r="C40" s="117">
        <f>'1. Inputs'!K44</f>
        <v>0</v>
      </c>
      <c r="D40" s="117">
        <f t="shared" si="0"/>
        <v>0</v>
      </c>
      <c r="E40" s="72">
        <f>'2. Exposure Periods'!C37</f>
        <v>11</v>
      </c>
      <c r="F40" s="66">
        <f>'2. Exposure Periods'!D37</f>
        <v>1</v>
      </c>
      <c r="G40" s="72">
        <f>'2. Exposure Periods'!$E37</f>
        <v>10</v>
      </c>
      <c r="H40" s="72">
        <f>'2. Exposure Periods'!$I37</f>
        <v>41</v>
      </c>
      <c r="I40" s="247">
        <f>IF(G40=8,'5. STD Inputs'!$C$7,IF(G40=9,'5. STD Inputs'!$D$7, IF(G40=10,'5. STD Inputs'!$E$7, IF(G40=11,'5. STD Inputs'!$F$7,"ERROR"))))</f>
        <v>0</v>
      </c>
      <c r="J40" s="67">
        <f ca="1">SUM(OFFSET(C40,-E40-1-'2. Exposure Periods'!S37,0,E40))</f>
        <v>0</v>
      </c>
      <c r="K40" s="67">
        <f ca="1">SUM(OFFSET(D40,-1-'2. Exposure Periods'!S37,0,G40))</f>
        <v>0</v>
      </c>
      <c r="L40" s="249" t="s">
        <v>150</v>
      </c>
      <c r="M40" s="68">
        <f ca="1">$J40*'1. Inputs'!$D$44</f>
        <v>0</v>
      </c>
      <c r="N40" s="68">
        <f>$B40*'1. Inputs'!$D$40</f>
        <v>0</v>
      </c>
      <c r="O40" s="68">
        <f>IF(G40=8,'5. STD Inputs'!$C$8,IF(G40=9,'5. STD Inputs'!$D$8, IF(G40=10,'5. STD Inputs'!$E$8, IF(G40=11,'5. STD Inputs'!$F$8,"ERROR"))))</f>
        <v>0</v>
      </c>
      <c r="P40" s="109">
        <f>('1. Inputs'!$D$49*$H40)*($I40/$G40)/('1. Inputs'!$D$53)</f>
        <v>0</v>
      </c>
      <c r="Q40" s="68">
        <f>'1. Inputs'!$D$17</f>
        <v>0</v>
      </c>
      <c r="R40" s="69">
        <f t="shared" ca="1" si="2"/>
        <v>0</v>
      </c>
      <c r="S40" s="54"/>
      <c r="T40" s="156">
        <f>'1. Inputs'!M44</f>
        <v>0</v>
      </c>
      <c r="U40" s="163">
        <f>'1. Inputs'!N44</f>
        <v>0</v>
      </c>
      <c r="V40" s="72">
        <f>'2. Exposure Periods'!K37</f>
        <v>11</v>
      </c>
      <c r="W40" s="72">
        <f>'2. Exposure Periods'!L37</f>
        <v>2</v>
      </c>
      <c r="X40" s="72">
        <f>'2. Exposure Periods'!M37</f>
        <v>10</v>
      </c>
      <c r="Y40" s="72">
        <f>'2. Exposure Periods'!$I37</f>
        <v>41</v>
      </c>
      <c r="Z40" s="67">
        <f ca="1">SUM(OFFSET(U40,-V40-1-'2. Exposure Periods'!S37,0,V40))</f>
        <v>0</v>
      </c>
      <c r="AA40" s="67">
        <f ca="1">SUM(OFFSET(U40,-1-'2. Exposure Periods'!S37,0,X40))</f>
        <v>0</v>
      </c>
      <c r="AB40" s="67">
        <f ca="1">SUM(OFFSET(U40,-'2. Exposure Periods'!T37,0,Y40))</f>
        <v>0</v>
      </c>
      <c r="AC40" s="109">
        <f ca="1">Z40*'1. Inputs'!$D$40</f>
        <v>0</v>
      </c>
      <c r="AD40" s="109">
        <f>SUM(T39:T40)*'1. Inputs'!$D$40</f>
        <v>0</v>
      </c>
      <c r="AE40" s="109">
        <f>IF(G40=8,'5. STD Inputs'!$I$8,IF(G40=9,'5. STD Inputs'!$J$8, IF(G40=10,'5. STD Inputs'!$K$8, IF(G40=11,'5. STD Inputs'!$L$8,"ERROR"))))</f>
        <v>0</v>
      </c>
      <c r="AF40" s="68">
        <f>-Y40*('1. Inputs'!$D$16/365)*'1. Inputs'!$D$15</f>
        <v>0</v>
      </c>
      <c r="AG40" s="68">
        <f>'1. Inputs'!$D$18</f>
        <v>0</v>
      </c>
      <c r="AH40" s="110">
        <f t="shared" ca="1" si="3"/>
        <v>0</v>
      </c>
      <c r="AJ40" s="70">
        <f t="shared" ca="1" si="1"/>
        <v>0</v>
      </c>
    </row>
    <row r="41" spans="1:36" x14ac:dyDescent="0.25">
      <c r="A41" s="65">
        <f t="shared" si="4"/>
        <v>43408</v>
      </c>
      <c r="B41" s="154">
        <f>'1. Inputs'!J45</f>
        <v>0</v>
      </c>
      <c r="C41" s="117">
        <f>'1. Inputs'!K45</f>
        <v>0</v>
      </c>
      <c r="D41" s="117">
        <f t="shared" si="0"/>
        <v>0</v>
      </c>
      <c r="E41" s="72">
        <f>'2. Exposure Periods'!C38</f>
        <v>11</v>
      </c>
      <c r="F41" s="66">
        <f>'2. Exposure Periods'!D38</f>
        <v>1</v>
      </c>
      <c r="G41" s="72">
        <f>'2. Exposure Periods'!$E38</f>
        <v>11</v>
      </c>
      <c r="H41" s="72">
        <f>'2. Exposure Periods'!$I38</f>
        <v>42</v>
      </c>
      <c r="I41" s="247">
        <f>IF(G41=8,'5. STD Inputs'!$C$7,IF(G41=9,'5. STD Inputs'!$D$7, IF(G41=10,'5. STD Inputs'!$E$7, IF(G41=11,'5. STD Inputs'!$F$7,"ERROR"))))</f>
        <v>0</v>
      </c>
      <c r="J41" s="67">
        <f ca="1">SUM(OFFSET(C41,-E41-1-'2. Exposure Periods'!S38,0,E41))</f>
        <v>0</v>
      </c>
      <c r="K41" s="67">
        <f ca="1">SUM(OFFSET(D41,-1-'2. Exposure Periods'!S38,0,G41))</f>
        <v>0</v>
      </c>
      <c r="L41" s="249" t="s">
        <v>150</v>
      </c>
      <c r="M41" s="68">
        <f ca="1">$J41*'1. Inputs'!$D$44</f>
        <v>0</v>
      </c>
      <c r="N41" s="68">
        <f>$B41*'1. Inputs'!$D$40</f>
        <v>0</v>
      </c>
      <c r="O41" s="68">
        <f>IF(G41=8,'5. STD Inputs'!$C$8,IF(G41=9,'5. STD Inputs'!$D$8, IF(G41=10,'5. STD Inputs'!$E$8, IF(G41=11,'5. STD Inputs'!$F$8,"ERROR"))))</f>
        <v>0</v>
      </c>
      <c r="P41" s="109">
        <f>('1. Inputs'!$D$49*$H41)*($I41/$G41)/('1. Inputs'!$D$53)</f>
        <v>0</v>
      </c>
      <c r="Q41" s="68">
        <f>'1. Inputs'!$D$17</f>
        <v>0</v>
      </c>
      <c r="R41" s="69">
        <f t="shared" ca="1" si="2"/>
        <v>0</v>
      </c>
      <c r="S41" s="54"/>
      <c r="T41" s="156">
        <f>'1. Inputs'!M45</f>
        <v>0</v>
      </c>
      <c r="U41" s="163">
        <f>'1. Inputs'!N45</f>
        <v>0</v>
      </c>
      <c r="V41" s="72">
        <f>'2. Exposure Periods'!K38</f>
        <v>11</v>
      </c>
      <c r="W41" s="72">
        <f>'2. Exposure Periods'!L38</f>
        <v>2</v>
      </c>
      <c r="X41" s="72">
        <f>'2. Exposure Periods'!M38</f>
        <v>11</v>
      </c>
      <c r="Y41" s="72">
        <f>'2. Exposure Periods'!$I38</f>
        <v>42</v>
      </c>
      <c r="Z41" s="67">
        <f ca="1">SUM(OFFSET(U41,-V41-1-'2. Exposure Periods'!S38,0,V41))</f>
        <v>0</v>
      </c>
      <c r="AA41" s="67">
        <f ca="1">SUM(OFFSET(U41,-1-'2. Exposure Periods'!S38,0,X41))</f>
        <v>0</v>
      </c>
      <c r="AB41" s="67">
        <f ca="1">SUM(OFFSET(U41,-'2. Exposure Periods'!T38,0,Y41))</f>
        <v>0</v>
      </c>
      <c r="AC41" s="109">
        <f ca="1">Z41*'1. Inputs'!$D$40</f>
        <v>0</v>
      </c>
      <c r="AD41" s="109">
        <f>SUM(T40:T41)*'1. Inputs'!$D$40</f>
        <v>0</v>
      </c>
      <c r="AE41" s="109">
        <f>IF(G41=8,'5. STD Inputs'!$I$8,IF(G41=9,'5. STD Inputs'!$J$8, IF(G41=10,'5. STD Inputs'!$K$8, IF(G41=11,'5. STD Inputs'!$L$8,"ERROR"))))</f>
        <v>0</v>
      </c>
      <c r="AF41" s="68">
        <f>-Y41*('1. Inputs'!$D$16/365)*'1. Inputs'!$D$15</f>
        <v>0</v>
      </c>
      <c r="AG41" s="68">
        <f>'1. Inputs'!$D$18</f>
        <v>0</v>
      </c>
      <c r="AH41" s="110">
        <f t="shared" ca="1" si="3"/>
        <v>0</v>
      </c>
      <c r="AJ41" s="70">
        <f t="shared" ca="1" si="1"/>
        <v>0</v>
      </c>
    </row>
    <row r="42" spans="1:36" x14ac:dyDescent="0.25">
      <c r="A42" s="65">
        <f t="shared" si="4"/>
        <v>43409</v>
      </c>
      <c r="B42" s="154">
        <f>'1. Inputs'!J46</f>
        <v>0</v>
      </c>
      <c r="C42" s="117">
        <f>'1. Inputs'!K46</f>
        <v>0</v>
      </c>
      <c r="D42" s="117">
        <f t="shared" si="0"/>
        <v>0</v>
      </c>
      <c r="E42" s="72">
        <f>'2. Exposure Periods'!C39</f>
        <v>14</v>
      </c>
      <c r="F42" s="66">
        <f>'2. Exposure Periods'!D39</f>
        <v>1</v>
      </c>
      <c r="G42" s="72">
        <f>'2. Exposure Periods'!$E39</f>
        <v>9</v>
      </c>
      <c r="H42" s="72">
        <f>'2. Exposure Periods'!$I39</f>
        <v>43</v>
      </c>
      <c r="I42" s="247">
        <f>IF(G42=8,'5. STD Inputs'!$C$7,IF(G42=9,'5. STD Inputs'!$D$7, IF(G42=10,'5. STD Inputs'!$E$7, IF(G42=11,'5. STD Inputs'!$F$7,"ERROR"))))</f>
        <v>0</v>
      </c>
      <c r="J42" s="67">
        <f ca="1">SUM(OFFSET(C42,-E42-1-'2. Exposure Periods'!S39,0,E42))</f>
        <v>0</v>
      </c>
      <c r="K42" s="67">
        <f ca="1">SUM(OFFSET(D42,-1-'2. Exposure Periods'!S39,0,G42))</f>
        <v>0</v>
      </c>
      <c r="L42" s="249" t="s">
        <v>150</v>
      </c>
      <c r="M42" s="68">
        <f ca="1">$J42*'1. Inputs'!$D$44</f>
        <v>0</v>
      </c>
      <c r="N42" s="68">
        <f>$B42*'1. Inputs'!$D$40</f>
        <v>0</v>
      </c>
      <c r="O42" s="68">
        <f>IF(G42=8,'5. STD Inputs'!$C$8,IF(G42=9,'5. STD Inputs'!$D$8, IF(G42=10,'5. STD Inputs'!$E$8, IF(G42=11,'5. STD Inputs'!$F$8,"ERROR"))))</f>
        <v>0</v>
      </c>
      <c r="P42" s="109">
        <f>('1. Inputs'!$D$49*$H42)*($I42/$G42)/('1. Inputs'!$D$53)</f>
        <v>0</v>
      </c>
      <c r="Q42" s="68">
        <f>'1. Inputs'!$D$17</f>
        <v>0</v>
      </c>
      <c r="R42" s="69">
        <f t="shared" ca="1" si="2"/>
        <v>0</v>
      </c>
      <c r="S42" s="54"/>
      <c r="T42" s="156">
        <f>'1. Inputs'!M46</f>
        <v>0</v>
      </c>
      <c r="U42" s="163">
        <f>'1. Inputs'!N46</f>
        <v>0</v>
      </c>
      <c r="V42" s="72">
        <f>'2. Exposure Periods'!K39</f>
        <v>14</v>
      </c>
      <c r="W42" s="72">
        <f>'2. Exposure Periods'!L39</f>
        <v>2</v>
      </c>
      <c r="X42" s="72">
        <f>'2. Exposure Periods'!M39</f>
        <v>9</v>
      </c>
      <c r="Y42" s="72">
        <f>'2. Exposure Periods'!$I39</f>
        <v>43</v>
      </c>
      <c r="Z42" s="67">
        <f ca="1">SUM(OFFSET(U42,-V42-1-'2. Exposure Periods'!S39,0,V42))</f>
        <v>0</v>
      </c>
      <c r="AA42" s="67">
        <f ca="1">SUM(OFFSET(U42,-1-'2. Exposure Periods'!S39,0,X42))</f>
        <v>0</v>
      </c>
      <c r="AB42" s="67">
        <f ca="1">SUM(OFFSET(U42,-'2. Exposure Periods'!T39,0,Y42))</f>
        <v>0</v>
      </c>
      <c r="AC42" s="109">
        <f ca="1">Z42*'1. Inputs'!$D$40</f>
        <v>0</v>
      </c>
      <c r="AD42" s="109">
        <f>SUM(T41:T42)*'1. Inputs'!$D$40</f>
        <v>0</v>
      </c>
      <c r="AE42" s="109">
        <f>IF(G42=8,'5. STD Inputs'!$I$8,IF(G42=9,'5. STD Inputs'!$J$8, IF(G42=10,'5. STD Inputs'!$K$8, IF(G42=11,'5. STD Inputs'!$L$8,"ERROR"))))</f>
        <v>0</v>
      </c>
      <c r="AF42" s="68">
        <f>-Y42*('1. Inputs'!$D$16/365)*'1. Inputs'!$D$15</f>
        <v>0</v>
      </c>
      <c r="AG42" s="68">
        <f>'1. Inputs'!$D$18</f>
        <v>0</v>
      </c>
      <c r="AH42" s="110">
        <f t="shared" ca="1" si="3"/>
        <v>0</v>
      </c>
      <c r="AJ42" s="70">
        <f t="shared" ca="1" si="1"/>
        <v>0</v>
      </c>
    </row>
    <row r="43" spans="1:36" x14ac:dyDescent="0.25">
      <c r="A43" s="65">
        <f t="shared" si="4"/>
        <v>43410</v>
      </c>
      <c r="B43" s="154">
        <f>'1. Inputs'!J47</f>
        <v>0</v>
      </c>
      <c r="C43" s="117">
        <f>'1. Inputs'!K47</f>
        <v>0</v>
      </c>
      <c r="D43" s="117">
        <f t="shared" si="0"/>
        <v>0</v>
      </c>
      <c r="E43" s="72">
        <f>'2. Exposure Periods'!C40</f>
        <v>15</v>
      </c>
      <c r="F43" s="66">
        <f>'2. Exposure Periods'!D40</f>
        <v>1</v>
      </c>
      <c r="G43" s="72">
        <f>'2. Exposure Periods'!$E40</f>
        <v>9</v>
      </c>
      <c r="H43" s="72">
        <f>'2. Exposure Periods'!$I40</f>
        <v>44</v>
      </c>
      <c r="I43" s="247">
        <f>IF(G43=8,'5. STD Inputs'!$C$7,IF(G43=9,'5. STD Inputs'!$D$7, IF(G43=10,'5. STD Inputs'!$E$7, IF(G43=11,'5. STD Inputs'!$F$7,"ERROR"))))</f>
        <v>0</v>
      </c>
      <c r="J43" s="67">
        <f ca="1">SUM(OFFSET(C43,-E43-1-'2. Exposure Periods'!S40,0,E43))</f>
        <v>0</v>
      </c>
      <c r="K43" s="67">
        <f ca="1">SUM(OFFSET(D43,-1-'2. Exposure Periods'!S40,0,G43))</f>
        <v>0</v>
      </c>
      <c r="L43" s="249" t="s">
        <v>150</v>
      </c>
      <c r="M43" s="68">
        <f ca="1">$J43*'1. Inputs'!$D$44</f>
        <v>0</v>
      </c>
      <c r="N43" s="68">
        <f>$B43*'1. Inputs'!$D$40</f>
        <v>0</v>
      </c>
      <c r="O43" s="68">
        <f>IF(G43=8,'5. STD Inputs'!$C$8,IF(G43=9,'5. STD Inputs'!$D$8, IF(G43=10,'5. STD Inputs'!$E$8, IF(G43=11,'5. STD Inputs'!$F$8,"ERROR"))))</f>
        <v>0</v>
      </c>
      <c r="P43" s="109">
        <f>('1. Inputs'!$D$49*$H43)*($I43/$G43)/('1. Inputs'!$D$53)</f>
        <v>0</v>
      </c>
      <c r="Q43" s="68">
        <f>'1. Inputs'!$D$17</f>
        <v>0</v>
      </c>
      <c r="R43" s="69">
        <f t="shared" ca="1" si="2"/>
        <v>0</v>
      </c>
      <c r="S43" s="54"/>
      <c r="T43" s="156">
        <f>'1. Inputs'!M47</f>
        <v>0</v>
      </c>
      <c r="U43" s="163">
        <f>'1. Inputs'!N47</f>
        <v>0</v>
      </c>
      <c r="V43" s="72">
        <f>'2. Exposure Periods'!K40</f>
        <v>15</v>
      </c>
      <c r="W43" s="72">
        <f>'2. Exposure Periods'!L40</f>
        <v>2</v>
      </c>
      <c r="X43" s="72">
        <f>'2. Exposure Periods'!M40</f>
        <v>9</v>
      </c>
      <c r="Y43" s="72">
        <f>'2. Exposure Periods'!$I40</f>
        <v>44</v>
      </c>
      <c r="Z43" s="67">
        <f ca="1">SUM(OFFSET(U43,-V43-1-'2. Exposure Periods'!S40,0,V43))</f>
        <v>0</v>
      </c>
      <c r="AA43" s="67">
        <f ca="1">SUM(OFFSET(U43,-1-'2. Exposure Periods'!S40,0,X43))</f>
        <v>0</v>
      </c>
      <c r="AB43" s="67">
        <f ca="1">SUM(OFFSET(U43,-'2. Exposure Periods'!T40,0,Y43))</f>
        <v>0</v>
      </c>
      <c r="AC43" s="109">
        <f ca="1">Z43*'1. Inputs'!$D$40</f>
        <v>0</v>
      </c>
      <c r="AD43" s="109">
        <f>SUM(T42:T43)*'1. Inputs'!$D$40</f>
        <v>0</v>
      </c>
      <c r="AE43" s="109">
        <f>IF(G43=8,'5. STD Inputs'!$I$8,IF(G43=9,'5. STD Inputs'!$J$8, IF(G43=10,'5. STD Inputs'!$K$8, IF(G43=11,'5. STD Inputs'!$L$8,"ERROR"))))</f>
        <v>0</v>
      </c>
      <c r="AF43" s="68">
        <f>-Y43*('1. Inputs'!$D$16/365)*'1. Inputs'!$D$15</f>
        <v>0</v>
      </c>
      <c r="AG43" s="68">
        <f>'1. Inputs'!$D$18</f>
        <v>0</v>
      </c>
      <c r="AH43" s="110">
        <f t="shared" ca="1" si="3"/>
        <v>0</v>
      </c>
      <c r="AJ43" s="70">
        <f t="shared" ca="1" si="1"/>
        <v>0</v>
      </c>
    </row>
    <row r="44" spans="1:36" x14ac:dyDescent="0.25">
      <c r="A44" s="65">
        <f t="shared" si="4"/>
        <v>43411</v>
      </c>
      <c r="B44" s="154">
        <f>'1. Inputs'!J48</f>
        <v>0</v>
      </c>
      <c r="C44" s="117">
        <f>'1. Inputs'!K48</f>
        <v>0</v>
      </c>
      <c r="D44" s="117">
        <f t="shared" si="0"/>
        <v>0</v>
      </c>
      <c r="E44" s="72">
        <f>'2. Exposure Periods'!C41</f>
        <v>9</v>
      </c>
      <c r="F44" s="66">
        <f>'2. Exposure Periods'!D41</f>
        <v>1</v>
      </c>
      <c r="G44" s="72">
        <f>'2. Exposure Periods'!$E41</f>
        <v>9</v>
      </c>
      <c r="H44" s="72">
        <f>'2. Exposure Periods'!$I41</f>
        <v>45</v>
      </c>
      <c r="I44" s="247">
        <f>IF(G44=8,'5. STD Inputs'!$C$7,IF(G44=9,'5. STD Inputs'!$D$7, IF(G44=10,'5. STD Inputs'!$E$7, IF(G44=11,'5. STD Inputs'!$F$7,"ERROR"))))</f>
        <v>0</v>
      </c>
      <c r="J44" s="67">
        <f ca="1">SUM(OFFSET(C44,-E44-1-'2. Exposure Periods'!S41,0,E44))</f>
        <v>0</v>
      </c>
      <c r="K44" s="67">
        <f ca="1">SUM(OFFSET(D44,-1-'2. Exposure Periods'!S41,0,G44))</f>
        <v>0</v>
      </c>
      <c r="L44" s="249" t="s">
        <v>150</v>
      </c>
      <c r="M44" s="68">
        <f ca="1">$J44*'1. Inputs'!$D$44</f>
        <v>0</v>
      </c>
      <c r="N44" s="68">
        <f>$B44*'1. Inputs'!$D$40</f>
        <v>0</v>
      </c>
      <c r="O44" s="68">
        <f>IF(G44=8,'5. STD Inputs'!$C$8,IF(G44=9,'5. STD Inputs'!$D$8, IF(G44=10,'5. STD Inputs'!$E$8, IF(G44=11,'5. STD Inputs'!$F$8,"ERROR"))))</f>
        <v>0</v>
      </c>
      <c r="P44" s="109">
        <f>('1. Inputs'!$D$49*$H44)*($I44/$G44)/('1. Inputs'!$D$53)</f>
        <v>0</v>
      </c>
      <c r="Q44" s="68">
        <f>'1. Inputs'!$D$17</f>
        <v>0</v>
      </c>
      <c r="R44" s="69">
        <f t="shared" ca="1" si="2"/>
        <v>0</v>
      </c>
      <c r="S44" s="54"/>
      <c r="T44" s="156">
        <f>'1. Inputs'!M48</f>
        <v>0</v>
      </c>
      <c r="U44" s="163">
        <f>'1. Inputs'!N48</f>
        <v>0</v>
      </c>
      <c r="V44" s="72">
        <f>'2. Exposure Periods'!K41</f>
        <v>9</v>
      </c>
      <c r="W44" s="72">
        <f>'2. Exposure Periods'!L41</f>
        <v>2</v>
      </c>
      <c r="X44" s="72">
        <f>'2. Exposure Periods'!M41</f>
        <v>9</v>
      </c>
      <c r="Y44" s="72">
        <f>'2. Exposure Periods'!$I41</f>
        <v>45</v>
      </c>
      <c r="Z44" s="67">
        <f ca="1">SUM(OFFSET(U44,-V44-1-'2. Exposure Periods'!S41,0,V44))</f>
        <v>0</v>
      </c>
      <c r="AA44" s="67">
        <f ca="1">SUM(OFFSET(U44,-1-'2. Exposure Periods'!S41,0,X44))</f>
        <v>0</v>
      </c>
      <c r="AB44" s="67">
        <f ca="1">SUM(OFFSET(U44,-'2. Exposure Periods'!T41,0,Y44))</f>
        <v>0</v>
      </c>
      <c r="AC44" s="109">
        <f ca="1">Z44*'1. Inputs'!$D$40</f>
        <v>0</v>
      </c>
      <c r="AD44" s="109">
        <f>SUM(T43:T44)*'1. Inputs'!$D$40</f>
        <v>0</v>
      </c>
      <c r="AE44" s="109">
        <f>IF(G44=8,'5. STD Inputs'!$I$8,IF(G44=9,'5. STD Inputs'!$J$8, IF(G44=10,'5. STD Inputs'!$K$8, IF(G44=11,'5. STD Inputs'!$L$8,"ERROR"))))</f>
        <v>0</v>
      </c>
      <c r="AF44" s="68">
        <f>-Y44*('1. Inputs'!$D$16/365)*'1. Inputs'!$D$15</f>
        <v>0</v>
      </c>
      <c r="AG44" s="68">
        <f>'1. Inputs'!$D$18</f>
        <v>0</v>
      </c>
      <c r="AH44" s="110">
        <f t="shared" ca="1" si="3"/>
        <v>0</v>
      </c>
      <c r="AJ44" s="70">
        <f t="shared" ca="1" si="1"/>
        <v>0</v>
      </c>
    </row>
    <row r="45" spans="1:36" x14ac:dyDescent="0.25">
      <c r="A45" s="65">
        <f t="shared" si="4"/>
        <v>43412</v>
      </c>
      <c r="B45" s="154">
        <f>'1. Inputs'!J49</f>
        <v>0</v>
      </c>
      <c r="C45" s="117">
        <f>'1. Inputs'!K49</f>
        <v>0</v>
      </c>
      <c r="D45" s="117">
        <f t="shared" si="0"/>
        <v>0</v>
      </c>
      <c r="E45" s="72">
        <f>'2. Exposure Periods'!C42</f>
        <v>10</v>
      </c>
      <c r="F45" s="66">
        <f>'2. Exposure Periods'!D42</f>
        <v>1</v>
      </c>
      <c r="G45" s="72">
        <f>'2. Exposure Periods'!$E42</f>
        <v>9</v>
      </c>
      <c r="H45" s="72">
        <f>'2. Exposure Periods'!$I42</f>
        <v>46</v>
      </c>
      <c r="I45" s="247">
        <f>IF(G45=8,'5. STD Inputs'!$C$7,IF(G45=9,'5. STD Inputs'!$D$7, IF(G45=10,'5. STD Inputs'!$E$7, IF(G45=11,'5. STD Inputs'!$F$7,"ERROR"))))</f>
        <v>0</v>
      </c>
      <c r="J45" s="67">
        <f ca="1">SUM(OFFSET(C45,-E45-1-'2. Exposure Periods'!S42,0,E45))</f>
        <v>0</v>
      </c>
      <c r="K45" s="67">
        <f ca="1">SUM(OFFSET(D45,-1-'2. Exposure Periods'!S42,0,G45))</f>
        <v>0</v>
      </c>
      <c r="L45" s="249" t="s">
        <v>150</v>
      </c>
      <c r="M45" s="68">
        <f ca="1">$J45*'1. Inputs'!$D$44</f>
        <v>0</v>
      </c>
      <c r="N45" s="68">
        <f>$B45*'1. Inputs'!$D$40</f>
        <v>0</v>
      </c>
      <c r="O45" s="68">
        <f>IF(G45=8,'5. STD Inputs'!$C$8,IF(G45=9,'5. STD Inputs'!$D$8, IF(G45=10,'5. STD Inputs'!$E$8, IF(G45=11,'5. STD Inputs'!$F$8,"ERROR"))))</f>
        <v>0</v>
      </c>
      <c r="P45" s="109">
        <f>('1. Inputs'!$D$49*$H45)*($I45/$G45)/('1. Inputs'!$D$53)</f>
        <v>0</v>
      </c>
      <c r="Q45" s="68">
        <f>'1. Inputs'!$D$17</f>
        <v>0</v>
      </c>
      <c r="R45" s="69">
        <f t="shared" ca="1" si="2"/>
        <v>0</v>
      </c>
      <c r="S45" s="54"/>
      <c r="T45" s="156">
        <f>'1. Inputs'!M49</f>
        <v>0</v>
      </c>
      <c r="U45" s="163">
        <f>'1. Inputs'!N49</f>
        <v>0</v>
      </c>
      <c r="V45" s="72">
        <f>'2. Exposure Periods'!K42</f>
        <v>10</v>
      </c>
      <c r="W45" s="72">
        <f>'2. Exposure Periods'!L42</f>
        <v>2</v>
      </c>
      <c r="X45" s="72">
        <f>'2. Exposure Periods'!M42</f>
        <v>9</v>
      </c>
      <c r="Y45" s="72">
        <f>'2. Exposure Periods'!$I42</f>
        <v>46</v>
      </c>
      <c r="Z45" s="67">
        <f ca="1">SUM(OFFSET(U45,-V45-1-'2. Exposure Periods'!S42,0,V45))</f>
        <v>0</v>
      </c>
      <c r="AA45" s="67">
        <f ca="1">SUM(OFFSET(U45,-1-'2. Exposure Periods'!S42,0,X45))</f>
        <v>0</v>
      </c>
      <c r="AB45" s="67">
        <f ca="1">SUM(OFFSET(U45,-'2. Exposure Periods'!T42,0,Y45))</f>
        <v>0</v>
      </c>
      <c r="AC45" s="109">
        <f ca="1">Z45*'1. Inputs'!$D$40</f>
        <v>0</v>
      </c>
      <c r="AD45" s="109">
        <f>SUM(T44:T45)*'1. Inputs'!$D$40</f>
        <v>0</v>
      </c>
      <c r="AE45" s="109">
        <f>IF(G45=8,'5. STD Inputs'!$I$8,IF(G45=9,'5. STD Inputs'!$J$8, IF(G45=10,'5. STD Inputs'!$K$8, IF(G45=11,'5. STD Inputs'!$L$8,"ERROR"))))</f>
        <v>0</v>
      </c>
      <c r="AF45" s="68">
        <f>-Y45*('1. Inputs'!$D$16/365)*'1. Inputs'!$D$15</f>
        <v>0</v>
      </c>
      <c r="AG45" s="68">
        <f>'1. Inputs'!$D$18</f>
        <v>0</v>
      </c>
      <c r="AH45" s="110">
        <f t="shared" ca="1" si="3"/>
        <v>0</v>
      </c>
      <c r="AJ45" s="70">
        <f t="shared" ca="1" si="1"/>
        <v>0</v>
      </c>
    </row>
    <row r="46" spans="1:36" x14ac:dyDescent="0.25">
      <c r="A46" s="65">
        <f t="shared" si="4"/>
        <v>43413</v>
      </c>
      <c r="B46" s="154">
        <f>'1. Inputs'!J50</f>
        <v>0</v>
      </c>
      <c r="C46" s="117">
        <f>'1. Inputs'!K50</f>
        <v>0</v>
      </c>
      <c r="D46" s="117">
        <f t="shared" si="0"/>
        <v>0</v>
      </c>
      <c r="E46" s="72">
        <f>'2. Exposure Periods'!C43</f>
        <v>11</v>
      </c>
      <c r="F46" s="66">
        <f>'2. Exposure Periods'!D43</f>
        <v>1</v>
      </c>
      <c r="G46" s="72">
        <f>'2. Exposure Periods'!$E43</f>
        <v>9</v>
      </c>
      <c r="H46" s="72">
        <f>'2. Exposure Periods'!$I43</f>
        <v>47</v>
      </c>
      <c r="I46" s="247">
        <f>IF(G46=8,'5. STD Inputs'!$C$7,IF(G46=9,'5. STD Inputs'!$D$7, IF(G46=10,'5. STD Inputs'!$E$7, IF(G46=11,'5. STD Inputs'!$F$7,"ERROR"))))</f>
        <v>0</v>
      </c>
      <c r="J46" s="67">
        <f ca="1">SUM(OFFSET(C46,-E46-1-'2. Exposure Periods'!S43,0,E46))</f>
        <v>0</v>
      </c>
      <c r="K46" s="67">
        <f ca="1">SUM(OFFSET(D46,-1-'2. Exposure Periods'!S43,0,G46))</f>
        <v>0</v>
      </c>
      <c r="L46" s="249" t="s">
        <v>150</v>
      </c>
      <c r="M46" s="68">
        <f ca="1">$J46*'1. Inputs'!$D$44</f>
        <v>0</v>
      </c>
      <c r="N46" s="68">
        <f>$B46*'1. Inputs'!$D$40</f>
        <v>0</v>
      </c>
      <c r="O46" s="68">
        <f>IF(G46=8,'5. STD Inputs'!$C$8,IF(G46=9,'5. STD Inputs'!$D$8, IF(G46=10,'5. STD Inputs'!$E$8, IF(G46=11,'5. STD Inputs'!$F$8,"ERROR"))))</f>
        <v>0</v>
      </c>
      <c r="P46" s="109">
        <f>('1. Inputs'!$D$49*$H46)*($I46/$G46)/('1. Inputs'!$D$53)</f>
        <v>0</v>
      </c>
      <c r="Q46" s="68">
        <f>'1. Inputs'!$D$17</f>
        <v>0</v>
      </c>
      <c r="R46" s="69">
        <f t="shared" ca="1" si="2"/>
        <v>0</v>
      </c>
      <c r="S46" s="54"/>
      <c r="T46" s="156">
        <f>'1. Inputs'!M50</f>
        <v>0</v>
      </c>
      <c r="U46" s="163">
        <f>'1. Inputs'!N50</f>
        <v>0</v>
      </c>
      <c r="V46" s="72">
        <f>'2. Exposure Periods'!K43</f>
        <v>11</v>
      </c>
      <c r="W46" s="72">
        <f>'2. Exposure Periods'!L43</f>
        <v>2</v>
      </c>
      <c r="X46" s="72">
        <f>'2. Exposure Periods'!M43</f>
        <v>9</v>
      </c>
      <c r="Y46" s="72">
        <f>'2. Exposure Periods'!$I43</f>
        <v>47</v>
      </c>
      <c r="Z46" s="67">
        <f ca="1">SUM(OFFSET(U46,-V46-1-'2. Exposure Periods'!S43,0,V46))</f>
        <v>0</v>
      </c>
      <c r="AA46" s="67">
        <f ca="1">SUM(OFFSET(U46,-1-'2. Exposure Periods'!S43,0,X46))</f>
        <v>0</v>
      </c>
      <c r="AB46" s="67">
        <f ca="1">SUM(OFFSET(U46,-'2. Exposure Periods'!T43,0,Y46))</f>
        <v>0</v>
      </c>
      <c r="AC46" s="109">
        <f ca="1">Z46*'1. Inputs'!$D$40</f>
        <v>0</v>
      </c>
      <c r="AD46" s="109">
        <f>SUM(T45:T46)*'1. Inputs'!$D$40</f>
        <v>0</v>
      </c>
      <c r="AE46" s="109">
        <f>IF(G46=8,'5. STD Inputs'!$I$8,IF(G46=9,'5. STD Inputs'!$J$8, IF(G46=10,'5. STD Inputs'!$K$8, IF(G46=11,'5. STD Inputs'!$L$8,"ERROR"))))</f>
        <v>0</v>
      </c>
      <c r="AF46" s="68">
        <f>-Y46*('1. Inputs'!$D$16/365)*'1. Inputs'!$D$15</f>
        <v>0</v>
      </c>
      <c r="AG46" s="68">
        <f>'1. Inputs'!$D$18</f>
        <v>0</v>
      </c>
      <c r="AH46" s="110">
        <f t="shared" ca="1" si="3"/>
        <v>0</v>
      </c>
      <c r="AJ46" s="70">
        <f t="shared" ca="1" si="1"/>
        <v>0</v>
      </c>
    </row>
    <row r="47" spans="1:36" x14ac:dyDescent="0.25">
      <c r="A47" s="65">
        <f t="shared" si="4"/>
        <v>43414</v>
      </c>
      <c r="B47" s="154">
        <f>'1. Inputs'!J51</f>
        <v>0</v>
      </c>
      <c r="C47" s="117">
        <f>'1. Inputs'!K51</f>
        <v>0</v>
      </c>
      <c r="D47" s="117">
        <f t="shared" si="0"/>
        <v>0</v>
      </c>
      <c r="E47" s="72">
        <f>'2. Exposure Periods'!C44</f>
        <v>11</v>
      </c>
      <c r="F47" s="66">
        <f>'2. Exposure Periods'!D44</f>
        <v>1</v>
      </c>
      <c r="G47" s="72">
        <f>'2. Exposure Periods'!$E44</f>
        <v>10</v>
      </c>
      <c r="H47" s="72">
        <f>'2. Exposure Periods'!$I44</f>
        <v>48</v>
      </c>
      <c r="I47" s="247">
        <f>IF(G47=8,'5. STD Inputs'!$C$7,IF(G47=9,'5. STD Inputs'!$D$7, IF(G47=10,'5. STD Inputs'!$E$7, IF(G47=11,'5. STD Inputs'!$F$7,"ERROR"))))</f>
        <v>0</v>
      </c>
      <c r="J47" s="67">
        <f ca="1">SUM(OFFSET(C47,-E47-1-'2. Exposure Periods'!S44,0,E47))</f>
        <v>0</v>
      </c>
      <c r="K47" s="67">
        <f ca="1">SUM(OFFSET(D47,-1-'2. Exposure Periods'!S44,0,G47))</f>
        <v>0</v>
      </c>
      <c r="L47" s="249" t="s">
        <v>150</v>
      </c>
      <c r="M47" s="68">
        <f ca="1">$J47*'1. Inputs'!$D$44</f>
        <v>0</v>
      </c>
      <c r="N47" s="68">
        <f>$B47*'1. Inputs'!$D$40</f>
        <v>0</v>
      </c>
      <c r="O47" s="68">
        <f>IF(G47=8,'5. STD Inputs'!$C$8,IF(G47=9,'5. STD Inputs'!$D$8, IF(G47=10,'5. STD Inputs'!$E$8, IF(G47=11,'5. STD Inputs'!$F$8,"ERROR"))))</f>
        <v>0</v>
      </c>
      <c r="P47" s="109">
        <f>('1. Inputs'!$D$49*$H47)*($I47/$G47)/('1. Inputs'!$D$53)</f>
        <v>0</v>
      </c>
      <c r="Q47" s="68">
        <f>'1. Inputs'!$D$17</f>
        <v>0</v>
      </c>
      <c r="R47" s="69">
        <f t="shared" ca="1" si="2"/>
        <v>0</v>
      </c>
      <c r="S47" s="54"/>
      <c r="T47" s="156">
        <f>'1. Inputs'!M51</f>
        <v>0</v>
      </c>
      <c r="U47" s="163">
        <f>'1. Inputs'!N51</f>
        <v>0</v>
      </c>
      <c r="V47" s="72">
        <f>'2. Exposure Periods'!K44</f>
        <v>11</v>
      </c>
      <c r="W47" s="72">
        <f>'2. Exposure Periods'!L44</f>
        <v>2</v>
      </c>
      <c r="X47" s="72">
        <f>'2. Exposure Periods'!M44</f>
        <v>10</v>
      </c>
      <c r="Y47" s="72">
        <f>'2. Exposure Periods'!$I44</f>
        <v>48</v>
      </c>
      <c r="Z47" s="67">
        <f ca="1">SUM(OFFSET(U47,-V47-1-'2. Exposure Periods'!S44,0,V47))</f>
        <v>0</v>
      </c>
      <c r="AA47" s="67">
        <f ca="1">SUM(OFFSET(U47,-1-'2. Exposure Periods'!S44,0,X47))</f>
        <v>0</v>
      </c>
      <c r="AB47" s="67">
        <f ca="1">SUM(OFFSET(U47,-'2. Exposure Periods'!T44,0,Y47))</f>
        <v>0</v>
      </c>
      <c r="AC47" s="109">
        <f ca="1">Z47*'1. Inputs'!$D$40</f>
        <v>0</v>
      </c>
      <c r="AD47" s="109">
        <f>SUM(T46:T47)*'1. Inputs'!$D$40</f>
        <v>0</v>
      </c>
      <c r="AE47" s="109">
        <f>IF(G47=8,'5. STD Inputs'!$I$8,IF(G47=9,'5. STD Inputs'!$J$8, IF(G47=10,'5. STD Inputs'!$K$8, IF(G47=11,'5. STD Inputs'!$L$8,"ERROR"))))</f>
        <v>0</v>
      </c>
      <c r="AF47" s="68">
        <f>-Y47*('1. Inputs'!$D$16/365)*'1. Inputs'!$D$15</f>
        <v>0</v>
      </c>
      <c r="AG47" s="68">
        <f>'1. Inputs'!$D$18</f>
        <v>0</v>
      </c>
      <c r="AH47" s="110">
        <f t="shared" ca="1" si="3"/>
        <v>0</v>
      </c>
      <c r="AJ47" s="70">
        <f t="shared" ca="1" si="1"/>
        <v>0</v>
      </c>
    </row>
    <row r="48" spans="1:36" x14ac:dyDescent="0.25">
      <c r="A48" s="65">
        <f t="shared" si="4"/>
        <v>43415</v>
      </c>
      <c r="B48" s="154">
        <f>'1. Inputs'!J52</f>
        <v>0</v>
      </c>
      <c r="C48" s="117">
        <f>'1. Inputs'!K52</f>
        <v>0</v>
      </c>
      <c r="D48" s="117">
        <f t="shared" si="0"/>
        <v>0</v>
      </c>
      <c r="E48" s="72">
        <f>'2. Exposure Periods'!C45</f>
        <v>11</v>
      </c>
      <c r="F48" s="66">
        <f>'2. Exposure Periods'!D45</f>
        <v>1</v>
      </c>
      <c r="G48" s="72">
        <f>'2. Exposure Periods'!$E45</f>
        <v>11</v>
      </c>
      <c r="H48" s="72">
        <f>'2. Exposure Periods'!$I45</f>
        <v>49</v>
      </c>
      <c r="I48" s="247">
        <f>IF(G48=8,'5. STD Inputs'!$C$7,IF(G48=9,'5. STD Inputs'!$D$7, IF(G48=10,'5. STD Inputs'!$E$7, IF(G48=11,'5. STD Inputs'!$F$7,"ERROR"))))</f>
        <v>0</v>
      </c>
      <c r="J48" s="67">
        <f ca="1">SUM(OFFSET(C48,-E48-1-'2. Exposure Periods'!S45,0,E48))</f>
        <v>0</v>
      </c>
      <c r="K48" s="67">
        <f ca="1">SUM(OFFSET(D48,-1-'2. Exposure Periods'!S45,0,G48))</f>
        <v>0</v>
      </c>
      <c r="L48" s="249" t="s">
        <v>150</v>
      </c>
      <c r="M48" s="68">
        <f ca="1">$J48*'1. Inputs'!$D$44</f>
        <v>0</v>
      </c>
      <c r="N48" s="68">
        <f>$B48*'1. Inputs'!$D$40</f>
        <v>0</v>
      </c>
      <c r="O48" s="68">
        <f>IF(G48=8,'5. STD Inputs'!$C$8,IF(G48=9,'5. STD Inputs'!$D$8, IF(G48=10,'5. STD Inputs'!$E$8, IF(G48=11,'5. STD Inputs'!$F$8,"ERROR"))))</f>
        <v>0</v>
      </c>
      <c r="P48" s="109">
        <f>('1. Inputs'!$D$49*$H48)*($I48/$G48)/('1. Inputs'!$D$53)</f>
        <v>0</v>
      </c>
      <c r="Q48" s="68">
        <f>'1. Inputs'!$D$17</f>
        <v>0</v>
      </c>
      <c r="R48" s="69">
        <f t="shared" ca="1" si="2"/>
        <v>0</v>
      </c>
      <c r="S48" s="54"/>
      <c r="T48" s="156">
        <f>'1. Inputs'!M52</f>
        <v>0</v>
      </c>
      <c r="U48" s="163">
        <f>'1. Inputs'!N52</f>
        <v>0</v>
      </c>
      <c r="V48" s="72">
        <f>'2. Exposure Periods'!K45</f>
        <v>11</v>
      </c>
      <c r="W48" s="72">
        <f>'2. Exposure Periods'!L45</f>
        <v>2</v>
      </c>
      <c r="X48" s="72">
        <f>'2. Exposure Periods'!M45</f>
        <v>11</v>
      </c>
      <c r="Y48" s="72">
        <f>'2. Exposure Periods'!$I45</f>
        <v>49</v>
      </c>
      <c r="Z48" s="67">
        <f ca="1">SUM(OFFSET(U48,-V48-1-'2. Exposure Periods'!S45,0,V48))</f>
        <v>0</v>
      </c>
      <c r="AA48" s="67">
        <f ca="1">SUM(OFFSET(U48,-1-'2. Exposure Periods'!S45,0,X48))</f>
        <v>0</v>
      </c>
      <c r="AB48" s="67">
        <f ca="1">SUM(OFFSET(U48,-'2. Exposure Periods'!T45,0,Y48))</f>
        <v>0</v>
      </c>
      <c r="AC48" s="109">
        <f ca="1">Z48*'1. Inputs'!$D$40</f>
        <v>0</v>
      </c>
      <c r="AD48" s="109">
        <f>SUM(T47:T48)*'1. Inputs'!$D$40</f>
        <v>0</v>
      </c>
      <c r="AE48" s="109">
        <f>IF(G48=8,'5. STD Inputs'!$I$8,IF(G48=9,'5. STD Inputs'!$J$8, IF(G48=10,'5. STD Inputs'!$K$8, IF(G48=11,'5. STD Inputs'!$L$8,"ERROR"))))</f>
        <v>0</v>
      </c>
      <c r="AF48" s="68">
        <f>-Y48*('1. Inputs'!$D$16/365)*'1. Inputs'!$D$15</f>
        <v>0</v>
      </c>
      <c r="AG48" s="68">
        <f>'1. Inputs'!$D$18</f>
        <v>0</v>
      </c>
      <c r="AH48" s="110">
        <f t="shared" ca="1" si="3"/>
        <v>0</v>
      </c>
      <c r="AJ48" s="70">
        <f t="shared" ca="1" si="1"/>
        <v>0</v>
      </c>
    </row>
    <row r="49" spans="1:36" x14ac:dyDescent="0.25">
      <c r="A49" s="65">
        <f t="shared" si="4"/>
        <v>43416</v>
      </c>
      <c r="B49" s="154">
        <f>'1. Inputs'!J53</f>
        <v>0</v>
      </c>
      <c r="C49" s="117">
        <f>'1. Inputs'!K53</f>
        <v>0</v>
      </c>
      <c r="D49" s="117">
        <f t="shared" si="0"/>
        <v>0</v>
      </c>
      <c r="E49" s="72">
        <f>'2. Exposure Periods'!C46</f>
        <v>14</v>
      </c>
      <c r="F49" s="66">
        <f>'2. Exposure Periods'!D46</f>
        <v>1</v>
      </c>
      <c r="G49" s="72">
        <f>'2. Exposure Periods'!$E46</f>
        <v>9</v>
      </c>
      <c r="H49" s="72">
        <f>'2. Exposure Periods'!$I46</f>
        <v>50</v>
      </c>
      <c r="I49" s="247">
        <f>IF(G49=8,'5. STD Inputs'!$C$7,IF(G49=9,'5. STD Inputs'!$D$7, IF(G49=10,'5. STD Inputs'!$E$7, IF(G49=11,'5. STD Inputs'!$F$7,"ERROR"))))</f>
        <v>0</v>
      </c>
      <c r="J49" s="67">
        <f ca="1">SUM(OFFSET(C49,-E49-1-'2. Exposure Periods'!S46,0,E49))</f>
        <v>0</v>
      </c>
      <c r="K49" s="67">
        <f ca="1">SUM(OFFSET(D49,-1-'2. Exposure Periods'!S46,0,G49))</f>
        <v>0</v>
      </c>
      <c r="L49" s="249" t="s">
        <v>150</v>
      </c>
      <c r="M49" s="68">
        <f ca="1">$J49*'1. Inputs'!$D$44</f>
        <v>0</v>
      </c>
      <c r="N49" s="68">
        <f>$B49*'1. Inputs'!$D$40</f>
        <v>0</v>
      </c>
      <c r="O49" s="68">
        <f>IF(G49=8,'5. STD Inputs'!$C$8,IF(G49=9,'5. STD Inputs'!$D$8, IF(G49=10,'5. STD Inputs'!$E$8, IF(G49=11,'5. STD Inputs'!$F$8,"ERROR"))))</f>
        <v>0</v>
      </c>
      <c r="P49" s="109">
        <f>('1. Inputs'!$D$49*$H49)*($I49/$G49)/('1. Inputs'!$D$53)</f>
        <v>0</v>
      </c>
      <c r="Q49" s="68">
        <f>'1. Inputs'!$D$17</f>
        <v>0</v>
      </c>
      <c r="R49" s="69">
        <f t="shared" ca="1" si="2"/>
        <v>0</v>
      </c>
      <c r="S49" s="54"/>
      <c r="T49" s="156">
        <f>'1. Inputs'!M53</f>
        <v>0</v>
      </c>
      <c r="U49" s="163">
        <f>'1. Inputs'!N53</f>
        <v>0</v>
      </c>
      <c r="V49" s="72">
        <f>'2. Exposure Periods'!K46</f>
        <v>14</v>
      </c>
      <c r="W49" s="72">
        <f>'2. Exposure Periods'!L46</f>
        <v>2</v>
      </c>
      <c r="X49" s="72">
        <f>'2. Exposure Periods'!M46</f>
        <v>9</v>
      </c>
      <c r="Y49" s="72">
        <f>'2. Exposure Periods'!$I46</f>
        <v>50</v>
      </c>
      <c r="Z49" s="67">
        <f ca="1">SUM(OFFSET(U49,-V49-1-'2. Exposure Periods'!S46,0,V49))</f>
        <v>0</v>
      </c>
      <c r="AA49" s="67">
        <f ca="1">SUM(OFFSET(U49,-1-'2. Exposure Periods'!S46,0,X49))</f>
        <v>0</v>
      </c>
      <c r="AB49" s="67">
        <f ca="1">SUM(OFFSET(U49,-'2. Exposure Periods'!T46,0,Y49))</f>
        <v>0</v>
      </c>
      <c r="AC49" s="109">
        <f ca="1">Z49*'1. Inputs'!$D$40</f>
        <v>0</v>
      </c>
      <c r="AD49" s="109">
        <f>SUM(T48:T49)*'1. Inputs'!$D$40</f>
        <v>0</v>
      </c>
      <c r="AE49" s="109">
        <f>IF(G49=8,'5. STD Inputs'!$I$8,IF(G49=9,'5. STD Inputs'!$J$8, IF(G49=10,'5. STD Inputs'!$K$8, IF(G49=11,'5. STD Inputs'!$L$8,"ERROR"))))</f>
        <v>0</v>
      </c>
      <c r="AF49" s="68">
        <f>-Y49*('1. Inputs'!$D$16/365)*'1. Inputs'!$D$15</f>
        <v>0</v>
      </c>
      <c r="AG49" s="68">
        <f>'1. Inputs'!$D$18</f>
        <v>0</v>
      </c>
      <c r="AH49" s="110">
        <f t="shared" ca="1" si="3"/>
        <v>0</v>
      </c>
      <c r="AJ49" s="70">
        <f t="shared" ca="1" si="1"/>
        <v>0</v>
      </c>
    </row>
    <row r="50" spans="1:36" x14ac:dyDescent="0.25">
      <c r="A50" s="65">
        <f t="shared" si="4"/>
        <v>43417</v>
      </c>
      <c r="B50" s="154">
        <f>'1. Inputs'!J54</f>
        <v>0</v>
      </c>
      <c r="C50" s="117">
        <f>'1. Inputs'!K54</f>
        <v>0</v>
      </c>
      <c r="D50" s="117">
        <f t="shared" si="0"/>
        <v>0</v>
      </c>
      <c r="E50" s="72">
        <f>'2. Exposure Periods'!C47</f>
        <v>15</v>
      </c>
      <c r="F50" s="66">
        <f>'2. Exposure Periods'!D47</f>
        <v>1</v>
      </c>
      <c r="G50" s="72">
        <f>'2. Exposure Periods'!$E47</f>
        <v>9</v>
      </c>
      <c r="H50" s="72">
        <f>'2. Exposure Periods'!$I47</f>
        <v>51</v>
      </c>
      <c r="I50" s="247">
        <f>IF(G50=8,'5. STD Inputs'!$C$7,IF(G50=9,'5. STD Inputs'!$D$7, IF(G50=10,'5. STD Inputs'!$E$7, IF(G50=11,'5. STD Inputs'!$F$7,"ERROR"))))</f>
        <v>0</v>
      </c>
      <c r="J50" s="67">
        <f ca="1">SUM(OFFSET(C50,-E50-1-'2. Exposure Periods'!S47,0,E50))</f>
        <v>0</v>
      </c>
      <c r="K50" s="67">
        <f ca="1">SUM(OFFSET(D50,-1-'2. Exposure Periods'!S47,0,G50))</f>
        <v>0</v>
      </c>
      <c r="L50" s="249" t="s">
        <v>150</v>
      </c>
      <c r="M50" s="68">
        <f ca="1">$J50*'1. Inputs'!$D$44</f>
        <v>0</v>
      </c>
      <c r="N50" s="68">
        <f>$B50*'1. Inputs'!$D$40</f>
        <v>0</v>
      </c>
      <c r="O50" s="68">
        <f>IF(G50=8,'5. STD Inputs'!$C$8,IF(G50=9,'5. STD Inputs'!$D$8, IF(G50=10,'5. STD Inputs'!$E$8, IF(G50=11,'5. STD Inputs'!$F$8,"ERROR"))))</f>
        <v>0</v>
      </c>
      <c r="P50" s="109">
        <f>('1. Inputs'!$D$49*$H50)*($I50/$G50)/('1. Inputs'!$D$53)</f>
        <v>0</v>
      </c>
      <c r="Q50" s="68">
        <f>'1. Inputs'!$D$17</f>
        <v>0</v>
      </c>
      <c r="R50" s="69">
        <f t="shared" ca="1" si="2"/>
        <v>0</v>
      </c>
      <c r="S50" s="54"/>
      <c r="T50" s="156">
        <f>'1. Inputs'!M54</f>
        <v>0</v>
      </c>
      <c r="U50" s="163">
        <f>'1. Inputs'!N54</f>
        <v>0</v>
      </c>
      <c r="V50" s="72">
        <f>'2. Exposure Periods'!K47</f>
        <v>15</v>
      </c>
      <c r="W50" s="72">
        <f>'2. Exposure Periods'!L47</f>
        <v>2</v>
      </c>
      <c r="X50" s="72">
        <f>'2. Exposure Periods'!M47</f>
        <v>9</v>
      </c>
      <c r="Y50" s="72">
        <f>'2. Exposure Periods'!$I47</f>
        <v>51</v>
      </c>
      <c r="Z50" s="67">
        <f ca="1">SUM(OFFSET(U50,-V50-1-'2. Exposure Periods'!S47,0,V50))</f>
        <v>0</v>
      </c>
      <c r="AA50" s="67">
        <f ca="1">SUM(OFFSET(U50,-1-'2. Exposure Periods'!S47,0,X50))</f>
        <v>0</v>
      </c>
      <c r="AB50" s="67">
        <f ca="1">SUM(OFFSET(U50,-'2. Exposure Periods'!T47,0,Y50))</f>
        <v>0</v>
      </c>
      <c r="AC50" s="109">
        <f ca="1">Z50*'1. Inputs'!$D$40</f>
        <v>0</v>
      </c>
      <c r="AD50" s="109">
        <f>SUM(T49:T50)*'1. Inputs'!$D$40</f>
        <v>0</v>
      </c>
      <c r="AE50" s="109">
        <f>IF(G50=8,'5. STD Inputs'!$I$8,IF(G50=9,'5. STD Inputs'!$J$8, IF(G50=10,'5. STD Inputs'!$K$8, IF(G50=11,'5. STD Inputs'!$L$8,"ERROR"))))</f>
        <v>0</v>
      </c>
      <c r="AF50" s="68">
        <f>-Y50*('1. Inputs'!$D$16/365)*'1. Inputs'!$D$15</f>
        <v>0</v>
      </c>
      <c r="AG50" s="68">
        <f>'1. Inputs'!$D$18</f>
        <v>0</v>
      </c>
      <c r="AH50" s="110">
        <f t="shared" ca="1" si="3"/>
        <v>0</v>
      </c>
      <c r="AJ50" s="70">
        <f t="shared" ca="1" si="1"/>
        <v>0</v>
      </c>
    </row>
    <row r="51" spans="1:36" x14ac:dyDescent="0.25">
      <c r="A51" s="65">
        <f t="shared" si="4"/>
        <v>43418</v>
      </c>
      <c r="B51" s="154">
        <f>'1. Inputs'!J55</f>
        <v>0</v>
      </c>
      <c r="C51" s="117">
        <f>'1. Inputs'!K55</f>
        <v>0</v>
      </c>
      <c r="D51" s="117">
        <f t="shared" si="0"/>
        <v>0</v>
      </c>
      <c r="E51" s="72">
        <f>'2. Exposure Periods'!C48</f>
        <v>9</v>
      </c>
      <c r="F51" s="66">
        <f>'2. Exposure Periods'!D48</f>
        <v>1</v>
      </c>
      <c r="G51" s="72">
        <f>'2. Exposure Periods'!$E48</f>
        <v>9</v>
      </c>
      <c r="H51" s="72">
        <f>'2. Exposure Periods'!$I48</f>
        <v>21</v>
      </c>
      <c r="I51" s="247">
        <f>IF(G51=8,'5. STD Inputs'!$C$7,IF(G51=9,'5. STD Inputs'!$D$7, IF(G51=10,'5. STD Inputs'!$E$7, IF(G51=11,'5. STD Inputs'!$F$7,"ERROR"))))</f>
        <v>0</v>
      </c>
      <c r="J51" s="67">
        <f ca="1">SUM(OFFSET(C51,-E51-1-'2. Exposure Periods'!S48,0,E51))</f>
        <v>0</v>
      </c>
      <c r="K51" s="67">
        <f ca="1">SUM(OFFSET(D51,-1-'2. Exposure Periods'!S48,0,G51))</f>
        <v>0</v>
      </c>
      <c r="L51" s="249" t="s">
        <v>150</v>
      </c>
      <c r="M51" s="68">
        <f ca="1">$J51*'1. Inputs'!$D$44</f>
        <v>0</v>
      </c>
      <c r="N51" s="68">
        <f>$B51*'1. Inputs'!$D$40</f>
        <v>0</v>
      </c>
      <c r="O51" s="68">
        <f>IF(G51=8,'5. STD Inputs'!$C$8,IF(G51=9,'5. STD Inputs'!$D$8, IF(G51=10,'5. STD Inputs'!$E$8, IF(G51=11,'5. STD Inputs'!$F$8,"ERROR"))))</f>
        <v>0</v>
      </c>
      <c r="P51" s="109">
        <f>('1. Inputs'!$D$49*$H51)*($I51/$G51)/('1. Inputs'!$D$53)</f>
        <v>0</v>
      </c>
      <c r="Q51" s="68">
        <f>'1. Inputs'!$D$17</f>
        <v>0</v>
      </c>
      <c r="R51" s="69">
        <f t="shared" ca="1" si="2"/>
        <v>0</v>
      </c>
      <c r="S51" s="54"/>
      <c r="T51" s="156">
        <f>'1. Inputs'!M55</f>
        <v>0</v>
      </c>
      <c r="U51" s="163">
        <f>'1. Inputs'!N55</f>
        <v>0</v>
      </c>
      <c r="V51" s="72">
        <f>'2. Exposure Periods'!K48</f>
        <v>9</v>
      </c>
      <c r="W51" s="72">
        <f>'2. Exposure Periods'!L48</f>
        <v>2</v>
      </c>
      <c r="X51" s="72">
        <f>'2. Exposure Periods'!M48</f>
        <v>9</v>
      </c>
      <c r="Y51" s="72">
        <f>'2. Exposure Periods'!$I48</f>
        <v>21</v>
      </c>
      <c r="Z51" s="67">
        <f ca="1">SUM(OFFSET(U51,-V51-1-'2. Exposure Periods'!S48,0,V51))</f>
        <v>0</v>
      </c>
      <c r="AA51" s="67">
        <f ca="1">SUM(OFFSET(U51,-1-'2. Exposure Periods'!S48,0,X51))</f>
        <v>0</v>
      </c>
      <c r="AB51" s="67">
        <f ca="1">SUM(OFFSET(U51,-'2. Exposure Periods'!T48,0,Y51))</f>
        <v>0</v>
      </c>
      <c r="AC51" s="109">
        <f ca="1">Z51*'1. Inputs'!$D$40</f>
        <v>0</v>
      </c>
      <c r="AD51" s="109">
        <f>SUM(T50:T51)*'1. Inputs'!$D$40</f>
        <v>0</v>
      </c>
      <c r="AE51" s="109">
        <f>IF(G51=8,'5. STD Inputs'!$I$8,IF(G51=9,'5. STD Inputs'!$J$8, IF(G51=10,'5. STD Inputs'!$K$8, IF(G51=11,'5. STD Inputs'!$L$8,"ERROR"))))</f>
        <v>0</v>
      </c>
      <c r="AF51" s="68">
        <f>-Y51*('1. Inputs'!$D$16/365)*'1. Inputs'!$D$15</f>
        <v>0</v>
      </c>
      <c r="AG51" s="68">
        <f>'1. Inputs'!$D$18</f>
        <v>0</v>
      </c>
      <c r="AH51" s="110">
        <f t="shared" ca="1" si="3"/>
        <v>0</v>
      </c>
      <c r="AJ51" s="70">
        <f t="shared" ca="1" si="1"/>
        <v>0</v>
      </c>
    </row>
    <row r="52" spans="1:36" x14ac:dyDescent="0.25">
      <c r="A52" s="65">
        <f t="shared" si="4"/>
        <v>43419</v>
      </c>
      <c r="B52" s="154">
        <f>'1. Inputs'!J56</f>
        <v>0</v>
      </c>
      <c r="C52" s="117">
        <f>'1. Inputs'!K56</f>
        <v>0</v>
      </c>
      <c r="D52" s="117">
        <f t="shared" si="0"/>
        <v>0</v>
      </c>
      <c r="E52" s="72">
        <f>'2. Exposure Periods'!C49</f>
        <v>10</v>
      </c>
      <c r="F52" s="66">
        <f>'2. Exposure Periods'!D49</f>
        <v>1</v>
      </c>
      <c r="G52" s="72">
        <f>'2. Exposure Periods'!$E49</f>
        <v>9</v>
      </c>
      <c r="H52" s="72">
        <f>'2. Exposure Periods'!$I49</f>
        <v>22</v>
      </c>
      <c r="I52" s="247">
        <f>IF(G52=8,'5. STD Inputs'!$C$7,IF(G52=9,'5. STD Inputs'!$D$7, IF(G52=10,'5. STD Inputs'!$E$7, IF(G52=11,'5. STD Inputs'!$F$7,"ERROR"))))</f>
        <v>0</v>
      </c>
      <c r="J52" s="67">
        <f ca="1">SUM(OFFSET(C52,-E52-1-'2. Exposure Periods'!S49,0,E52))</f>
        <v>0</v>
      </c>
      <c r="K52" s="67">
        <f ca="1">SUM(OFFSET(D52,-1-'2. Exposure Periods'!S49,0,G52))</f>
        <v>0</v>
      </c>
      <c r="L52" s="249" t="s">
        <v>150</v>
      </c>
      <c r="M52" s="68">
        <f ca="1">$J52*'1. Inputs'!$D$44</f>
        <v>0</v>
      </c>
      <c r="N52" s="68">
        <f>$B52*'1. Inputs'!$D$40</f>
        <v>0</v>
      </c>
      <c r="O52" s="68">
        <f>IF(G52=8,'5. STD Inputs'!$C$8,IF(G52=9,'5. STD Inputs'!$D$8, IF(G52=10,'5. STD Inputs'!$E$8, IF(G52=11,'5. STD Inputs'!$F$8,"ERROR"))))</f>
        <v>0</v>
      </c>
      <c r="P52" s="109">
        <f>('1. Inputs'!$D$49*$H52)*($I52/$G52)/('1. Inputs'!$D$53)</f>
        <v>0</v>
      </c>
      <c r="Q52" s="68">
        <f>'1. Inputs'!$D$17</f>
        <v>0</v>
      </c>
      <c r="R52" s="69">
        <f t="shared" ca="1" si="2"/>
        <v>0</v>
      </c>
      <c r="S52" s="54"/>
      <c r="T52" s="156">
        <f>'1. Inputs'!M56</f>
        <v>0</v>
      </c>
      <c r="U52" s="163">
        <f>'1. Inputs'!N56</f>
        <v>0</v>
      </c>
      <c r="V52" s="72">
        <f>'2. Exposure Periods'!K49</f>
        <v>10</v>
      </c>
      <c r="W52" s="72">
        <f>'2. Exposure Periods'!L49</f>
        <v>2</v>
      </c>
      <c r="X52" s="72">
        <f>'2. Exposure Periods'!M49</f>
        <v>9</v>
      </c>
      <c r="Y52" s="72">
        <f>'2. Exposure Periods'!$I49</f>
        <v>22</v>
      </c>
      <c r="Z52" s="67">
        <f ca="1">SUM(OFFSET(U52,-V52-1-'2. Exposure Periods'!S49,0,V52))</f>
        <v>0</v>
      </c>
      <c r="AA52" s="67">
        <f ca="1">SUM(OFFSET(U52,-1-'2. Exposure Periods'!S49,0,X52))</f>
        <v>0</v>
      </c>
      <c r="AB52" s="67">
        <f ca="1">SUM(OFFSET(U52,-'2. Exposure Periods'!T49,0,Y52))</f>
        <v>0</v>
      </c>
      <c r="AC52" s="109">
        <f ca="1">Z52*'1. Inputs'!$D$40</f>
        <v>0</v>
      </c>
      <c r="AD52" s="109">
        <f>SUM(T51:T52)*'1. Inputs'!$D$40</f>
        <v>0</v>
      </c>
      <c r="AE52" s="109">
        <f>IF(G52=8,'5. STD Inputs'!$I$8,IF(G52=9,'5. STD Inputs'!$J$8, IF(G52=10,'5. STD Inputs'!$K$8, IF(G52=11,'5. STD Inputs'!$L$8,"ERROR"))))</f>
        <v>0</v>
      </c>
      <c r="AF52" s="68">
        <f>-Y52*('1. Inputs'!$D$16/365)*'1. Inputs'!$D$15</f>
        <v>0</v>
      </c>
      <c r="AG52" s="68">
        <f>'1. Inputs'!$D$18</f>
        <v>0</v>
      </c>
      <c r="AH52" s="110">
        <f t="shared" ca="1" si="3"/>
        <v>0</v>
      </c>
      <c r="AJ52" s="70">
        <f t="shared" ca="1" si="1"/>
        <v>0</v>
      </c>
    </row>
    <row r="53" spans="1:36" x14ac:dyDescent="0.25">
      <c r="A53" s="65">
        <f t="shared" si="4"/>
        <v>43420</v>
      </c>
      <c r="B53" s="154">
        <f>'1. Inputs'!J57</f>
        <v>0</v>
      </c>
      <c r="C53" s="117">
        <f>'1. Inputs'!K57</f>
        <v>0</v>
      </c>
      <c r="D53" s="117">
        <f t="shared" si="0"/>
        <v>0</v>
      </c>
      <c r="E53" s="72">
        <f>'2. Exposure Periods'!C50</f>
        <v>11</v>
      </c>
      <c r="F53" s="66">
        <f>'2. Exposure Periods'!D50</f>
        <v>1</v>
      </c>
      <c r="G53" s="72">
        <f>'2. Exposure Periods'!$E50</f>
        <v>9</v>
      </c>
      <c r="H53" s="72">
        <f>'2. Exposure Periods'!$I50</f>
        <v>23</v>
      </c>
      <c r="I53" s="247">
        <f>IF(G53=8,'5. STD Inputs'!$C$7,IF(G53=9,'5. STD Inputs'!$D$7, IF(G53=10,'5. STD Inputs'!$E$7, IF(G53=11,'5. STD Inputs'!$F$7,"ERROR"))))</f>
        <v>0</v>
      </c>
      <c r="J53" s="67">
        <f ca="1">SUM(OFFSET(C53,-E53-1-'2. Exposure Periods'!S50,0,E53))</f>
        <v>0</v>
      </c>
      <c r="K53" s="67">
        <f ca="1">SUM(OFFSET(D53,-1-'2. Exposure Periods'!S50,0,G53))</f>
        <v>0</v>
      </c>
      <c r="L53" s="249" t="s">
        <v>150</v>
      </c>
      <c r="M53" s="68">
        <f ca="1">$J53*'1. Inputs'!$D$44</f>
        <v>0</v>
      </c>
      <c r="N53" s="68">
        <f>$B53*'1. Inputs'!$D$40</f>
        <v>0</v>
      </c>
      <c r="O53" s="68">
        <f>IF(G53=8,'5. STD Inputs'!$C$8,IF(G53=9,'5. STD Inputs'!$D$8, IF(G53=10,'5. STD Inputs'!$E$8, IF(G53=11,'5. STD Inputs'!$F$8,"ERROR"))))</f>
        <v>0</v>
      </c>
      <c r="P53" s="109">
        <f>('1. Inputs'!$D$49*$H53)*($I53/$G53)/('1. Inputs'!$D$53)</f>
        <v>0</v>
      </c>
      <c r="Q53" s="68">
        <f>'1. Inputs'!$D$17</f>
        <v>0</v>
      </c>
      <c r="R53" s="69">
        <f t="shared" ca="1" si="2"/>
        <v>0</v>
      </c>
      <c r="S53" s="54"/>
      <c r="T53" s="156">
        <f>'1. Inputs'!M57</f>
        <v>0</v>
      </c>
      <c r="U53" s="163">
        <f>'1. Inputs'!N57</f>
        <v>0</v>
      </c>
      <c r="V53" s="72">
        <f>'2. Exposure Periods'!K50</f>
        <v>11</v>
      </c>
      <c r="W53" s="72">
        <f>'2. Exposure Periods'!L50</f>
        <v>2</v>
      </c>
      <c r="X53" s="72">
        <f>'2. Exposure Periods'!M50</f>
        <v>9</v>
      </c>
      <c r="Y53" s="72">
        <f>'2. Exposure Periods'!$I50</f>
        <v>23</v>
      </c>
      <c r="Z53" s="67">
        <f ca="1">SUM(OFFSET(U53,-V53-1-'2. Exposure Periods'!S50,0,V53))</f>
        <v>0</v>
      </c>
      <c r="AA53" s="67">
        <f ca="1">SUM(OFFSET(U53,-1-'2. Exposure Periods'!S50,0,X53))</f>
        <v>0</v>
      </c>
      <c r="AB53" s="67">
        <f ca="1">SUM(OFFSET(U53,-'2. Exposure Periods'!T50,0,Y53))</f>
        <v>0</v>
      </c>
      <c r="AC53" s="109">
        <f ca="1">Z53*'1. Inputs'!$D$40</f>
        <v>0</v>
      </c>
      <c r="AD53" s="109">
        <f>SUM(T52:T53)*'1. Inputs'!$D$40</f>
        <v>0</v>
      </c>
      <c r="AE53" s="109">
        <f>IF(G53=8,'5. STD Inputs'!$I$8,IF(G53=9,'5. STD Inputs'!$J$8, IF(G53=10,'5. STD Inputs'!$K$8, IF(G53=11,'5. STD Inputs'!$L$8,"ERROR"))))</f>
        <v>0</v>
      </c>
      <c r="AF53" s="68">
        <f>-Y53*('1. Inputs'!$D$16/365)*'1. Inputs'!$D$15</f>
        <v>0</v>
      </c>
      <c r="AG53" s="68">
        <f>'1. Inputs'!$D$18</f>
        <v>0</v>
      </c>
      <c r="AH53" s="110">
        <f t="shared" ca="1" si="3"/>
        <v>0</v>
      </c>
      <c r="AJ53" s="70">
        <f t="shared" ca="1" si="1"/>
        <v>0</v>
      </c>
    </row>
    <row r="54" spans="1:36" x14ac:dyDescent="0.25">
      <c r="A54" s="65">
        <f t="shared" si="4"/>
        <v>43421</v>
      </c>
      <c r="B54" s="154">
        <f>'1. Inputs'!J58</f>
        <v>0</v>
      </c>
      <c r="C54" s="117">
        <f>'1. Inputs'!K58</f>
        <v>0</v>
      </c>
      <c r="D54" s="117">
        <f t="shared" si="0"/>
        <v>0</v>
      </c>
      <c r="E54" s="72">
        <f>'2. Exposure Periods'!C51</f>
        <v>11</v>
      </c>
      <c r="F54" s="66">
        <f>'2. Exposure Periods'!D51</f>
        <v>1</v>
      </c>
      <c r="G54" s="72">
        <f>'2. Exposure Periods'!$E51</f>
        <v>10</v>
      </c>
      <c r="H54" s="72">
        <f>'2. Exposure Periods'!$I51</f>
        <v>24</v>
      </c>
      <c r="I54" s="247">
        <f>IF(G54=8,'5. STD Inputs'!$C$7,IF(G54=9,'5. STD Inputs'!$D$7, IF(G54=10,'5. STD Inputs'!$E$7, IF(G54=11,'5. STD Inputs'!$F$7,"ERROR"))))</f>
        <v>0</v>
      </c>
      <c r="J54" s="67">
        <f ca="1">SUM(OFFSET(C54,-E54-1-'2. Exposure Periods'!S51,0,E54))</f>
        <v>0</v>
      </c>
      <c r="K54" s="67">
        <f ca="1">SUM(OFFSET(D54,-1-'2. Exposure Periods'!S51,0,G54))</f>
        <v>0</v>
      </c>
      <c r="L54" s="249" t="s">
        <v>150</v>
      </c>
      <c r="M54" s="68">
        <f ca="1">$J54*'1. Inputs'!$D$44</f>
        <v>0</v>
      </c>
      <c r="N54" s="68">
        <f>$B54*'1. Inputs'!$D$40</f>
        <v>0</v>
      </c>
      <c r="O54" s="68">
        <f>IF(G54=8,'5. STD Inputs'!$C$8,IF(G54=9,'5. STD Inputs'!$D$8, IF(G54=10,'5. STD Inputs'!$E$8, IF(G54=11,'5. STD Inputs'!$F$8,"ERROR"))))</f>
        <v>0</v>
      </c>
      <c r="P54" s="109">
        <f>('1. Inputs'!$D$49*$H54)*($I54/$G54)/('1. Inputs'!$D$53)</f>
        <v>0</v>
      </c>
      <c r="Q54" s="68">
        <f>'1. Inputs'!$D$17</f>
        <v>0</v>
      </c>
      <c r="R54" s="69">
        <f t="shared" ca="1" si="2"/>
        <v>0</v>
      </c>
      <c r="S54" s="54"/>
      <c r="T54" s="156">
        <f>'1. Inputs'!M58</f>
        <v>0</v>
      </c>
      <c r="U54" s="163">
        <f>'1. Inputs'!N58</f>
        <v>0</v>
      </c>
      <c r="V54" s="72">
        <f>'2. Exposure Periods'!K51</f>
        <v>11</v>
      </c>
      <c r="W54" s="72">
        <f>'2. Exposure Periods'!L51</f>
        <v>2</v>
      </c>
      <c r="X54" s="72">
        <f>'2. Exposure Periods'!M51</f>
        <v>10</v>
      </c>
      <c r="Y54" s="72">
        <f>'2. Exposure Periods'!$I51</f>
        <v>24</v>
      </c>
      <c r="Z54" s="67">
        <f ca="1">SUM(OFFSET(U54,-V54-1-'2. Exposure Periods'!S51,0,V54))</f>
        <v>0</v>
      </c>
      <c r="AA54" s="67">
        <f ca="1">SUM(OFFSET(U54,-1-'2. Exposure Periods'!S51,0,X54))</f>
        <v>0</v>
      </c>
      <c r="AB54" s="67">
        <f ca="1">SUM(OFFSET(U54,-'2. Exposure Periods'!T51,0,Y54))</f>
        <v>0</v>
      </c>
      <c r="AC54" s="109">
        <f ca="1">Z54*'1. Inputs'!$D$40</f>
        <v>0</v>
      </c>
      <c r="AD54" s="109">
        <f>SUM(T53:T54)*'1. Inputs'!$D$40</f>
        <v>0</v>
      </c>
      <c r="AE54" s="109">
        <f>IF(G54=8,'5. STD Inputs'!$I$8,IF(G54=9,'5. STD Inputs'!$J$8, IF(G54=10,'5. STD Inputs'!$K$8, IF(G54=11,'5. STD Inputs'!$L$8,"ERROR"))))</f>
        <v>0</v>
      </c>
      <c r="AF54" s="68">
        <f>-Y54*('1. Inputs'!$D$16/365)*'1. Inputs'!$D$15</f>
        <v>0</v>
      </c>
      <c r="AG54" s="68">
        <f>'1. Inputs'!$D$18</f>
        <v>0</v>
      </c>
      <c r="AH54" s="110">
        <f t="shared" ca="1" si="3"/>
        <v>0</v>
      </c>
      <c r="AJ54" s="70">
        <f t="shared" ca="1" si="1"/>
        <v>0</v>
      </c>
    </row>
    <row r="55" spans="1:36" x14ac:dyDescent="0.25">
      <c r="A55" s="65">
        <f t="shared" si="4"/>
        <v>43422</v>
      </c>
      <c r="B55" s="154">
        <f>'1. Inputs'!J59</f>
        <v>0</v>
      </c>
      <c r="C55" s="117">
        <f>'1. Inputs'!K59</f>
        <v>0</v>
      </c>
      <c r="D55" s="117">
        <f t="shared" si="0"/>
        <v>0</v>
      </c>
      <c r="E55" s="72">
        <f>'2. Exposure Periods'!C52</f>
        <v>11</v>
      </c>
      <c r="F55" s="66">
        <f>'2. Exposure Periods'!D52</f>
        <v>1</v>
      </c>
      <c r="G55" s="72">
        <f>'2. Exposure Periods'!$E52</f>
        <v>11</v>
      </c>
      <c r="H55" s="72">
        <f>'2. Exposure Periods'!$I52</f>
        <v>25</v>
      </c>
      <c r="I55" s="247">
        <f>IF(G55=8,'5. STD Inputs'!$C$7,IF(G55=9,'5. STD Inputs'!$D$7, IF(G55=10,'5. STD Inputs'!$E$7, IF(G55=11,'5. STD Inputs'!$F$7,"ERROR"))))</f>
        <v>0</v>
      </c>
      <c r="J55" s="67">
        <f ca="1">SUM(OFFSET(C55,-E55-1-'2. Exposure Periods'!S52,0,E55))</f>
        <v>0</v>
      </c>
      <c r="K55" s="67">
        <f ca="1">SUM(OFFSET(D55,-1-'2. Exposure Periods'!S52,0,G55))</f>
        <v>0</v>
      </c>
      <c r="L55" s="249" t="s">
        <v>150</v>
      </c>
      <c r="M55" s="68">
        <f ca="1">$J55*'1. Inputs'!$D$44</f>
        <v>0</v>
      </c>
      <c r="N55" s="68">
        <f>$B55*'1. Inputs'!$D$40</f>
        <v>0</v>
      </c>
      <c r="O55" s="68">
        <f>IF(G55=8,'5. STD Inputs'!$C$8,IF(G55=9,'5. STD Inputs'!$D$8, IF(G55=10,'5. STD Inputs'!$E$8, IF(G55=11,'5. STD Inputs'!$F$8,"ERROR"))))</f>
        <v>0</v>
      </c>
      <c r="P55" s="109">
        <f>('1. Inputs'!$D$49*$H55)*($I55/$G55)/('1. Inputs'!$D$53)</f>
        <v>0</v>
      </c>
      <c r="Q55" s="68">
        <f>'1. Inputs'!$D$17</f>
        <v>0</v>
      </c>
      <c r="R55" s="69">
        <f t="shared" ca="1" si="2"/>
        <v>0</v>
      </c>
      <c r="S55" s="54"/>
      <c r="T55" s="156">
        <f>'1. Inputs'!M59</f>
        <v>0</v>
      </c>
      <c r="U55" s="163">
        <f>'1. Inputs'!N59</f>
        <v>0</v>
      </c>
      <c r="V55" s="72">
        <f>'2. Exposure Periods'!K52</f>
        <v>11</v>
      </c>
      <c r="W55" s="72">
        <f>'2. Exposure Periods'!L52</f>
        <v>2</v>
      </c>
      <c r="X55" s="72">
        <f>'2. Exposure Periods'!M52</f>
        <v>11</v>
      </c>
      <c r="Y55" s="72">
        <f>'2. Exposure Periods'!$I52</f>
        <v>25</v>
      </c>
      <c r="Z55" s="67">
        <f ca="1">SUM(OFFSET(U55,-V55-1-'2. Exposure Periods'!S52,0,V55))</f>
        <v>0</v>
      </c>
      <c r="AA55" s="67">
        <f ca="1">SUM(OFFSET(U55,-1-'2. Exposure Periods'!S52,0,X55))</f>
        <v>0</v>
      </c>
      <c r="AB55" s="67">
        <f ca="1">SUM(OFFSET(U55,-'2. Exposure Periods'!T52,0,Y55))</f>
        <v>0</v>
      </c>
      <c r="AC55" s="109">
        <f ca="1">Z55*'1. Inputs'!$D$40</f>
        <v>0</v>
      </c>
      <c r="AD55" s="109">
        <f>SUM(T54:T55)*'1. Inputs'!$D$40</f>
        <v>0</v>
      </c>
      <c r="AE55" s="109">
        <f>IF(G55=8,'5. STD Inputs'!$I$8,IF(G55=9,'5. STD Inputs'!$J$8, IF(G55=10,'5. STD Inputs'!$K$8, IF(G55=11,'5. STD Inputs'!$L$8,"ERROR"))))</f>
        <v>0</v>
      </c>
      <c r="AF55" s="68">
        <f>-Y55*('1. Inputs'!$D$16/365)*'1. Inputs'!$D$15</f>
        <v>0</v>
      </c>
      <c r="AG55" s="68">
        <f>'1. Inputs'!$D$18</f>
        <v>0</v>
      </c>
      <c r="AH55" s="110">
        <f t="shared" ca="1" si="3"/>
        <v>0</v>
      </c>
      <c r="AJ55" s="70">
        <f t="shared" ca="1" si="1"/>
        <v>0</v>
      </c>
    </row>
    <row r="56" spans="1:36" x14ac:dyDescent="0.25">
      <c r="A56" s="65">
        <f t="shared" si="4"/>
        <v>43423</v>
      </c>
      <c r="B56" s="154">
        <f>'1. Inputs'!J60</f>
        <v>0</v>
      </c>
      <c r="C56" s="117">
        <f>'1. Inputs'!K60</f>
        <v>0</v>
      </c>
      <c r="D56" s="117">
        <f t="shared" si="0"/>
        <v>0</v>
      </c>
      <c r="E56" s="72">
        <f>'2. Exposure Periods'!C53</f>
        <v>14</v>
      </c>
      <c r="F56" s="66">
        <f>'2. Exposure Periods'!D53</f>
        <v>1</v>
      </c>
      <c r="G56" s="72">
        <f>'2. Exposure Periods'!$E53</f>
        <v>9</v>
      </c>
      <c r="H56" s="72">
        <f>'2. Exposure Periods'!$I53</f>
        <v>26</v>
      </c>
      <c r="I56" s="247">
        <f>IF(G56=8,'5. STD Inputs'!$C$7,IF(G56=9,'5. STD Inputs'!$D$7, IF(G56=10,'5. STD Inputs'!$E$7, IF(G56=11,'5. STD Inputs'!$F$7,"ERROR"))))</f>
        <v>0</v>
      </c>
      <c r="J56" s="67">
        <f ca="1">SUM(OFFSET(C56,-E56-1-'2. Exposure Periods'!S53,0,E56))</f>
        <v>0</v>
      </c>
      <c r="K56" s="67">
        <f ca="1">SUM(OFFSET(D56,-1-'2. Exposure Periods'!S53,0,G56))</f>
        <v>0</v>
      </c>
      <c r="L56" s="249" t="s">
        <v>150</v>
      </c>
      <c r="M56" s="68">
        <f ca="1">$J56*'1. Inputs'!$D$44</f>
        <v>0</v>
      </c>
      <c r="N56" s="68">
        <f>$B56*'1. Inputs'!$D$40</f>
        <v>0</v>
      </c>
      <c r="O56" s="68">
        <f>IF(G56=8,'5. STD Inputs'!$C$8,IF(G56=9,'5. STD Inputs'!$D$8, IF(G56=10,'5. STD Inputs'!$E$8, IF(G56=11,'5. STD Inputs'!$F$8,"ERROR"))))</f>
        <v>0</v>
      </c>
      <c r="P56" s="109">
        <f>('1. Inputs'!$D$49*$H56)*($I56/$G56)/('1. Inputs'!$D$53)</f>
        <v>0</v>
      </c>
      <c r="Q56" s="68">
        <f>'1. Inputs'!$D$17</f>
        <v>0</v>
      </c>
      <c r="R56" s="69">
        <f t="shared" ca="1" si="2"/>
        <v>0</v>
      </c>
      <c r="S56" s="54"/>
      <c r="T56" s="156">
        <f>'1. Inputs'!M60</f>
        <v>0</v>
      </c>
      <c r="U56" s="163">
        <f>'1. Inputs'!N60</f>
        <v>0</v>
      </c>
      <c r="V56" s="72">
        <f>'2. Exposure Periods'!K53</f>
        <v>14</v>
      </c>
      <c r="W56" s="72">
        <f>'2. Exposure Periods'!L53</f>
        <v>2</v>
      </c>
      <c r="X56" s="72">
        <f>'2. Exposure Periods'!M53</f>
        <v>9</v>
      </c>
      <c r="Y56" s="72">
        <f>'2. Exposure Periods'!$I53</f>
        <v>26</v>
      </c>
      <c r="Z56" s="67">
        <f ca="1">SUM(OFFSET(U56,-V56-1-'2. Exposure Periods'!S53,0,V56))</f>
        <v>0</v>
      </c>
      <c r="AA56" s="67">
        <f ca="1">SUM(OFFSET(U56,-1-'2. Exposure Periods'!S53,0,X56))</f>
        <v>0</v>
      </c>
      <c r="AB56" s="67">
        <f ca="1">SUM(OFFSET(U56,-'2. Exposure Periods'!T53,0,Y56))</f>
        <v>0</v>
      </c>
      <c r="AC56" s="109">
        <f ca="1">Z56*'1. Inputs'!$D$40</f>
        <v>0</v>
      </c>
      <c r="AD56" s="109">
        <f>SUM(T55:T56)*'1. Inputs'!$D$40</f>
        <v>0</v>
      </c>
      <c r="AE56" s="109">
        <f>IF(G56=8,'5. STD Inputs'!$I$8,IF(G56=9,'5. STD Inputs'!$J$8, IF(G56=10,'5. STD Inputs'!$K$8, IF(G56=11,'5. STD Inputs'!$L$8,"ERROR"))))</f>
        <v>0</v>
      </c>
      <c r="AF56" s="68">
        <f>-Y56*('1. Inputs'!$D$16/365)*'1. Inputs'!$D$15</f>
        <v>0</v>
      </c>
      <c r="AG56" s="68">
        <f>'1. Inputs'!$D$18</f>
        <v>0</v>
      </c>
      <c r="AH56" s="110">
        <f t="shared" ca="1" si="3"/>
        <v>0</v>
      </c>
      <c r="AJ56" s="70">
        <f t="shared" ca="1" si="1"/>
        <v>0</v>
      </c>
    </row>
    <row r="57" spans="1:36" x14ac:dyDescent="0.25">
      <c r="A57" s="65">
        <f t="shared" si="4"/>
        <v>43424</v>
      </c>
      <c r="B57" s="154">
        <f>'1. Inputs'!J61</f>
        <v>0</v>
      </c>
      <c r="C57" s="117">
        <f>'1. Inputs'!K61</f>
        <v>0</v>
      </c>
      <c r="D57" s="117">
        <f t="shared" si="0"/>
        <v>0</v>
      </c>
      <c r="E57" s="72">
        <f>'2. Exposure Periods'!C54</f>
        <v>15</v>
      </c>
      <c r="F57" s="66">
        <f>'2. Exposure Periods'!D54</f>
        <v>1</v>
      </c>
      <c r="G57" s="72">
        <f>'2. Exposure Periods'!$E54</f>
        <v>9</v>
      </c>
      <c r="H57" s="72">
        <f>'2. Exposure Periods'!$I54</f>
        <v>27</v>
      </c>
      <c r="I57" s="247">
        <f>IF(G57=8,'5. STD Inputs'!$C$7,IF(G57=9,'5. STD Inputs'!$D$7, IF(G57=10,'5. STD Inputs'!$E$7, IF(G57=11,'5. STD Inputs'!$F$7,"ERROR"))))</f>
        <v>0</v>
      </c>
      <c r="J57" s="67">
        <f ca="1">SUM(OFFSET(C57,-E57-1-'2. Exposure Periods'!S54,0,E57))</f>
        <v>0</v>
      </c>
      <c r="K57" s="67">
        <f ca="1">SUM(OFFSET(D57,-1-'2. Exposure Periods'!S54,0,G57))</f>
        <v>0</v>
      </c>
      <c r="L57" s="249" t="s">
        <v>150</v>
      </c>
      <c r="M57" s="68">
        <f ca="1">$J57*'1. Inputs'!$D$44</f>
        <v>0</v>
      </c>
      <c r="N57" s="68">
        <f>$B57*'1. Inputs'!$D$40</f>
        <v>0</v>
      </c>
      <c r="O57" s="68">
        <f>IF(G57=8,'5. STD Inputs'!$C$8,IF(G57=9,'5. STD Inputs'!$D$8, IF(G57=10,'5. STD Inputs'!$E$8, IF(G57=11,'5. STD Inputs'!$F$8,"ERROR"))))</f>
        <v>0</v>
      </c>
      <c r="P57" s="109">
        <f>('1. Inputs'!$D$49*$H57)*($I57/$G57)/('1. Inputs'!$D$53)</f>
        <v>0</v>
      </c>
      <c r="Q57" s="68">
        <f>'1. Inputs'!$D$17</f>
        <v>0</v>
      </c>
      <c r="R57" s="69">
        <f t="shared" ca="1" si="2"/>
        <v>0</v>
      </c>
      <c r="S57" s="54"/>
      <c r="T57" s="156">
        <f>'1. Inputs'!M61</f>
        <v>0</v>
      </c>
      <c r="U57" s="163">
        <f>'1. Inputs'!N61</f>
        <v>0</v>
      </c>
      <c r="V57" s="72">
        <f>'2. Exposure Periods'!K54</f>
        <v>15</v>
      </c>
      <c r="W57" s="72">
        <f>'2. Exposure Periods'!L54</f>
        <v>2</v>
      </c>
      <c r="X57" s="72">
        <f>'2. Exposure Periods'!M54</f>
        <v>9</v>
      </c>
      <c r="Y57" s="72">
        <f>'2. Exposure Periods'!$I54</f>
        <v>27</v>
      </c>
      <c r="Z57" s="67">
        <f ca="1">SUM(OFFSET(U57,-V57-1-'2. Exposure Periods'!S54,0,V57))</f>
        <v>0</v>
      </c>
      <c r="AA57" s="67">
        <f ca="1">SUM(OFFSET(U57,-1-'2. Exposure Periods'!S54,0,X57))</f>
        <v>0</v>
      </c>
      <c r="AB57" s="67">
        <f ca="1">SUM(OFFSET(U57,-'2. Exposure Periods'!T54,0,Y57))</f>
        <v>0</v>
      </c>
      <c r="AC57" s="109">
        <f ca="1">Z57*'1. Inputs'!$D$40</f>
        <v>0</v>
      </c>
      <c r="AD57" s="109">
        <f>SUM(T56:T57)*'1. Inputs'!$D$40</f>
        <v>0</v>
      </c>
      <c r="AE57" s="109">
        <f>IF(G57=8,'5. STD Inputs'!$I$8,IF(G57=9,'5. STD Inputs'!$J$8, IF(G57=10,'5. STD Inputs'!$K$8, IF(G57=11,'5. STD Inputs'!$L$8,"ERROR"))))</f>
        <v>0</v>
      </c>
      <c r="AF57" s="68">
        <f>-Y57*('1. Inputs'!$D$16/365)*'1. Inputs'!$D$15</f>
        <v>0</v>
      </c>
      <c r="AG57" s="68">
        <f>'1. Inputs'!$D$18</f>
        <v>0</v>
      </c>
      <c r="AH57" s="110">
        <f t="shared" ca="1" si="3"/>
        <v>0</v>
      </c>
      <c r="AJ57" s="70">
        <f t="shared" ca="1" si="1"/>
        <v>0</v>
      </c>
    </row>
    <row r="58" spans="1:36" x14ac:dyDescent="0.25">
      <c r="A58" s="65">
        <f t="shared" si="4"/>
        <v>43425</v>
      </c>
      <c r="B58" s="154">
        <f>'1. Inputs'!J62</f>
        <v>0</v>
      </c>
      <c r="C58" s="117">
        <f>'1. Inputs'!K62</f>
        <v>0</v>
      </c>
      <c r="D58" s="117">
        <f t="shared" si="0"/>
        <v>0</v>
      </c>
      <c r="E58" s="72">
        <f>'2. Exposure Periods'!C55</f>
        <v>9</v>
      </c>
      <c r="F58" s="66">
        <f>'2. Exposure Periods'!D55</f>
        <v>1</v>
      </c>
      <c r="G58" s="72">
        <f>'2. Exposure Periods'!$E55</f>
        <v>9</v>
      </c>
      <c r="H58" s="72">
        <f>'2. Exposure Periods'!$I55</f>
        <v>28</v>
      </c>
      <c r="I58" s="247">
        <f>IF(G58=8,'5. STD Inputs'!$C$7,IF(G58=9,'5. STD Inputs'!$D$7, IF(G58=10,'5. STD Inputs'!$E$7, IF(G58=11,'5. STD Inputs'!$F$7,"ERROR"))))</f>
        <v>0</v>
      </c>
      <c r="J58" s="67">
        <f ca="1">SUM(OFFSET(C58,-E58-1-'2. Exposure Periods'!S55,0,E58))</f>
        <v>0</v>
      </c>
      <c r="K58" s="67">
        <f ca="1">SUM(OFFSET(D58,-1-'2. Exposure Periods'!S55,0,G58))</f>
        <v>0</v>
      </c>
      <c r="L58" s="249" t="s">
        <v>150</v>
      </c>
      <c r="M58" s="68">
        <f ca="1">$J58*'1. Inputs'!$D$44</f>
        <v>0</v>
      </c>
      <c r="N58" s="68">
        <f>$B58*'1. Inputs'!$D$40</f>
        <v>0</v>
      </c>
      <c r="O58" s="68">
        <f>IF(G58=8,'5. STD Inputs'!$C$8,IF(G58=9,'5. STD Inputs'!$D$8, IF(G58=10,'5. STD Inputs'!$E$8, IF(G58=11,'5. STD Inputs'!$F$8,"ERROR"))))</f>
        <v>0</v>
      </c>
      <c r="P58" s="109">
        <f>('1. Inputs'!$D$49*$H58)*($I58/$G58)/('1. Inputs'!$D$53)</f>
        <v>0</v>
      </c>
      <c r="Q58" s="68">
        <f>'1. Inputs'!$D$17</f>
        <v>0</v>
      </c>
      <c r="R58" s="69">
        <f t="shared" ca="1" si="2"/>
        <v>0</v>
      </c>
      <c r="S58" s="54"/>
      <c r="T58" s="156">
        <f>'1. Inputs'!M62</f>
        <v>0</v>
      </c>
      <c r="U58" s="163">
        <f>'1. Inputs'!N62</f>
        <v>0</v>
      </c>
      <c r="V58" s="72">
        <f>'2. Exposure Periods'!K55</f>
        <v>9</v>
      </c>
      <c r="W58" s="72">
        <f>'2. Exposure Periods'!L55</f>
        <v>2</v>
      </c>
      <c r="X58" s="72">
        <f>'2. Exposure Periods'!M55</f>
        <v>9</v>
      </c>
      <c r="Y58" s="72">
        <f>'2. Exposure Periods'!$I55</f>
        <v>28</v>
      </c>
      <c r="Z58" s="67">
        <f ca="1">SUM(OFFSET(U58,-V58-1-'2. Exposure Periods'!S55,0,V58))</f>
        <v>0</v>
      </c>
      <c r="AA58" s="67">
        <f ca="1">SUM(OFFSET(U58,-1-'2. Exposure Periods'!S55,0,X58))</f>
        <v>0</v>
      </c>
      <c r="AB58" s="67">
        <f ca="1">SUM(OFFSET(U58,-'2. Exposure Periods'!T55,0,Y58))</f>
        <v>0</v>
      </c>
      <c r="AC58" s="109">
        <f ca="1">Z58*'1. Inputs'!$D$40</f>
        <v>0</v>
      </c>
      <c r="AD58" s="109">
        <f>SUM(T57:T58)*'1. Inputs'!$D$40</f>
        <v>0</v>
      </c>
      <c r="AE58" s="109">
        <f>IF(G58=8,'5. STD Inputs'!$I$8,IF(G58=9,'5. STD Inputs'!$J$8, IF(G58=10,'5. STD Inputs'!$K$8, IF(G58=11,'5. STD Inputs'!$L$8,"ERROR"))))</f>
        <v>0</v>
      </c>
      <c r="AF58" s="68">
        <f>-Y58*('1. Inputs'!$D$16/365)*'1. Inputs'!$D$15</f>
        <v>0</v>
      </c>
      <c r="AG58" s="68">
        <f>'1. Inputs'!$D$18</f>
        <v>0</v>
      </c>
      <c r="AH58" s="110">
        <f t="shared" ca="1" si="3"/>
        <v>0</v>
      </c>
      <c r="AJ58" s="70">
        <f t="shared" ca="1" si="1"/>
        <v>0</v>
      </c>
    </row>
    <row r="59" spans="1:36" x14ac:dyDescent="0.25">
      <c r="A59" s="65">
        <f t="shared" si="4"/>
        <v>43426</v>
      </c>
      <c r="B59" s="154">
        <f>'1. Inputs'!J63</f>
        <v>0</v>
      </c>
      <c r="C59" s="117">
        <f>'1. Inputs'!K63</f>
        <v>0</v>
      </c>
      <c r="D59" s="117">
        <f t="shared" si="0"/>
        <v>0</v>
      </c>
      <c r="E59" s="72">
        <f>'2. Exposure Periods'!C56</f>
        <v>10</v>
      </c>
      <c r="F59" s="66">
        <f>'2. Exposure Periods'!D56</f>
        <v>1</v>
      </c>
      <c r="G59" s="72">
        <f>'2. Exposure Periods'!$E56</f>
        <v>9</v>
      </c>
      <c r="H59" s="72">
        <f>'2. Exposure Periods'!$I56</f>
        <v>29</v>
      </c>
      <c r="I59" s="247">
        <f>IF(G59=8,'5. STD Inputs'!$C$7,IF(G59=9,'5. STD Inputs'!$D$7, IF(G59=10,'5. STD Inputs'!$E$7, IF(G59=11,'5. STD Inputs'!$F$7,"ERROR"))))</f>
        <v>0</v>
      </c>
      <c r="J59" s="67">
        <f ca="1">SUM(OFFSET(C59,-E59-1-'2. Exposure Periods'!S56,0,E59))</f>
        <v>0</v>
      </c>
      <c r="K59" s="67">
        <f ca="1">SUM(OFFSET(D59,-1-'2. Exposure Periods'!S56,0,G59))</f>
        <v>0</v>
      </c>
      <c r="L59" s="249" t="s">
        <v>150</v>
      </c>
      <c r="M59" s="68">
        <f ca="1">$J59*'1. Inputs'!$D$44</f>
        <v>0</v>
      </c>
      <c r="N59" s="68">
        <f>$B59*'1. Inputs'!$D$40</f>
        <v>0</v>
      </c>
      <c r="O59" s="68">
        <f>IF(G59=8,'5. STD Inputs'!$C$8,IF(G59=9,'5. STD Inputs'!$D$8, IF(G59=10,'5. STD Inputs'!$E$8, IF(G59=11,'5. STD Inputs'!$F$8,"ERROR"))))</f>
        <v>0</v>
      </c>
      <c r="P59" s="109">
        <f>('1. Inputs'!$D$49*$H59)*($I59/$G59)/('1. Inputs'!$D$53)</f>
        <v>0</v>
      </c>
      <c r="Q59" s="68">
        <f>'1. Inputs'!$D$17</f>
        <v>0</v>
      </c>
      <c r="R59" s="69">
        <f t="shared" ca="1" si="2"/>
        <v>0</v>
      </c>
      <c r="S59" s="54"/>
      <c r="T59" s="156">
        <f>'1. Inputs'!M63</f>
        <v>0</v>
      </c>
      <c r="U59" s="163">
        <f>'1. Inputs'!N63</f>
        <v>0</v>
      </c>
      <c r="V59" s="72">
        <f>'2. Exposure Periods'!K56</f>
        <v>10</v>
      </c>
      <c r="W59" s="72">
        <f>'2. Exposure Periods'!L56</f>
        <v>2</v>
      </c>
      <c r="X59" s="72">
        <f>'2. Exposure Periods'!M56</f>
        <v>9</v>
      </c>
      <c r="Y59" s="72">
        <f>'2. Exposure Periods'!$I56</f>
        <v>29</v>
      </c>
      <c r="Z59" s="67">
        <f ca="1">SUM(OFFSET(U59,-V59-1-'2. Exposure Periods'!S56,0,V59))</f>
        <v>0</v>
      </c>
      <c r="AA59" s="67">
        <f ca="1">SUM(OFFSET(U59,-1-'2. Exposure Periods'!S56,0,X59))</f>
        <v>0</v>
      </c>
      <c r="AB59" s="67">
        <f ca="1">SUM(OFFSET(U59,-'2. Exposure Periods'!T56,0,Y59))</f>
        <v>0</v>
      </c>
      <c r="AC59" s="109">
        <f ca="1">Z59*'1. Inputs'!$D$40</f>
        <v>0</v>
      </c>
      <c r="AD59" s="109">
        <f>SUM(T58:T59)*'1. Inputs'!$D$40</f>
        <v>0</v>
      </c>
      <c r="AE59" s="109">
        <f>IF(G59=8,'5. STD Inputs'!$I$8,IF(G59=9,'5. STD Inputs'!$J$8, IF(G59=10,'5. STD Inputs'!$K$8, IF(G59=11,'5. STD Inputs'!$L$8,"ERROR"))))</f>
        <v>0</v>
      </c>
      <c r="AF59" s="68">
        <f>-Y59*('1. Inputs'!$D$16/365)*'1. Inputs'!$D$15</f>
        <v>0</v>
      </c>
      <c r="AG59" s="68">
        <f>'1. Inputs'!$D$18</f>
        <v>0</v>
      </c>
      <c r="AH59" s="110">
        <f t="shared" ca="1" si="3"/>
        <v>0</v>
      </c>
      <c r="AJ59" s="70">
        <f t="shared" ca="1" si="1"/>
        <v>0</v>
      </c>
    </row>
    <row r="60" spans="1:36" x14ac:dyDescent="0.25">
      <c r="A60" s="65">
        <f t="shared" si="4"/>
        <v>43427</v>
      </c>
      <c r="B60" s="154">
        <f>'1. Inputs'!J64</f>
        <v>0</v>
      </c>
      <c r="C60" s="117">
        <f>'1. Inputs'!K64</f>
        <v>0</v>
      </c>
      <c r="D60" s="117">
        <f t="shared" si="0"/>
        <v>0</v>
      </c>
      <c r="E60" s="72">
        <f>'2. Exposure Periods'!C57</f>
        <v>11</v>
      </c>
      <c r="F60" s="66">
        <f>'2. Exposure Periods'!D57</f>
        <v>1</v>
      </c>
      <c r="G60" s="72">
        <f>'2. Exposure Periods'!$E57</f>
        <v>9</v>
      </c>
      <c r="H60" s="72">
        <f>'2. Exposure Periods'!$I57</f>
        <v>30</v>
      </c>
      <c r="I60" s="247">
        <f>IF(G60=8,'5. STD Inputs'!$C$7,IF(G60=9,'5. STD Inputs'!$D$7, IF(G60=10,'5. STD Inputs'!$E$7, IF(G60=11,'5. STD Inputs'!$F$7,"ERROR"))))</f>
        <v>0</v>
      </c>
      <c r="J60" s="67">
        <f ca="1">SUM(OFFSET(C60,-E60-1-'2. Exposure Periods'!S57,0,E60))</f>
        <v>0</v>
      </c>
      <c r="K60" s="67">
        <f ca="1">SUM(OFFSET(D60,-1-'2. Exposure Periods'!S57,0,G60))</f>
        <v>0</v>
      </c>
      <c r="L60" s="249" t="s">
        <v>150</v>
      </c>
      <c r="M60" s="68">
        <f ca="1">$J60*'1. Inputs'!$D$44</f>
        <v>0</v>
      </c>
      <c r="N60" s="68">
        <f>$B60*'1. Inputs'!$D$40</f>
        <v>0</v>
      </c>
      <c r="O60" s="68">
        <f>IF(G60=8,'5. STD Inputs'!$C$8,IF(G60=9,'5. STD Inputs'!$D$8, IF(G60=10,'5. STD Inputs'!$E$8, IF(G60=11,'5. STD Inputs'!$F$8,"ERROR"))))</f>
        <v>0</v>
      </c>
      <c r="P60" s="109">
        <f>('1. Inputs'!$D$49*$H60)*($I60/$G60)/('1. Inputs'!$D$53)</f>
        <v>0</v>
      </c>
      <c r="Q60" s="68">
        <f>'1. Inputs'!$D$17</f>
        <v>0</v>
      </c>
      <c r="R60" s="69">
        <f t="shared" ca="1" si="2"/>
        <v>0</v>
      </c>
      <c r="S60" s="54"/>
      <c r="T60" s="156">
        <f>'1. Inputs'!M64</f>
        <v>0</v>
      </c>
      <c r="U60" s="163">
        <f>'1. Inputs'!N64</f>
        <v>0</v>
      </c>
      <c r="V60" s="72">
        <f>'2. Exposure Periods'!K57</f>
        <v>11</v>
      </c>
      <c r="W60" s="72">
        <f>'2. Exposure Periods'!L57</f>
        <v>2</v>
      </c>
      <c r="X60" s="72">
        <f>'2. Exposure Periods'!M57</f>
        <v>9</v>
      </c>
      <c r="Y60" s="72">
        <f>'2. Exposure Periods'!$I57</f>
        <v>30</v>
      </c>
      <c r="Z60" s="67">
        <f ca="1">SUM(OFFSET(U60,-V60-1-'2. Exposure Periods'!S57,0,V60))</f>
        <v>0</v>
      </c>
      <c r="AA60" s="67">
        <f ca="1">SUM(OFFSET(U60,-1-'2. Exposure Periods'!S57,0,X60))</f>
        <v>0</v>
      </c>
      <c r="AB60" s="67">
        <f ca="1">SUM(OFFSET(U60,-'2. Exposure Periods'!T57,0,Y60))</f>
        <v>0</v>
      </c>
      <c r="AC60" s="109">
        <f ca="1">Z60*'1. Inputs'!$D$40</f>
        <v>0</v>
      </c>
      <c r="AD60" s="109">
        <f>SUM(T59:T60)*'1. Inputs'!$D$40</f>
        <v>0</v>
      </c>
      <c r="AE60" s="109">
        <f>IF(G60=8,'5. STD Inputs'!$I$8,IF(G60=9,'5. STD Inputs'!$J$8, IF(G60=10,'5. STD Inputs'!$K$8, IF(G60=11,'5. STD Inputs'!$L$8,"ERROR"))))</f>
        <v>0</v>
      </c>
      <c r="AF60" s="68">
        <f>-Y60*('1. Inputs'!$D$16/365)*'1. Inputs'!$D$15</f>
        <v>0</v>
      </c>
      <c r="AG60" s="68">
        <f>'1. Inputs'!$D$18</f>
        <v>0</v>
      </c>
      <c r="AH60" s="110">
        <f t="shared" ca="1" si="3"/>
        <v>0</v>
      </c>
      <c r="AJ60" s="70">
        <f t="shared" ca="1" si="1"/>
        <v>0</v>
      </c>
    </row>
    <row r="61" spans="1:36" x14ac:dyDescent="0.25">
      <c r="A61" s="65">
        <f t="shared" si="4"/>
        <v>43428</v>
      </c>
      <c r="B61" s="154">
        <f>'1. Inputs'!J65</f>
        <v>0</v>
      </c>
      <c r="C61" s="117">
        <f>'1. Inputs'!K65</f>
        <v>0</v>
      </c>
      <c r="D61" s="117">
        <f t="shared" si="0"/>
        <v>0</v>
      </c>
      <c r="E61" s="72">
        <f>'2. Exposure Periods'!C58</f>
        <v>11</v>
      </c>
      <c r="F61" s="66">
        <f>'2. Exposure Periods'!D58</f>
        <v>1</v>
      </c>
      <c r="G61" s="72">
        <f>'2. Exposure Periods'!$E58</f>
        <v>10</v>
      </c>
      <c r="H61" s="72">
        <f>'2. Exposure Periods'!$I58</f>
        <v>31</v>
      </c>
      <c r="I61" s="247">
        <f>IF(G61=8,'5. STD Inputs'!$C$7,IF(G61=9,'5. STD Inputs'!$D$7, IF(G61=10,'5. STD Inputs'!$E$7, IF(G61=11,'5. STD Inputs'!$F$7,"ERROR"))))</f>
        <v>0</v>
      </c>
      <c r="J61" s="67">
        <f ca="1">SUM(OFFSET(C61,-E61-1-'2. Exposure Periods'!S58,0,E61))</f>
        <v>0</v>
      </c>
      <c r="K61" s="67">
        <f ca="1">SUM(OFFSET(D61,-1-'2. Exposure Periods'!S58,0,G61))</f>
        <v>0</v>
      </c>
      <c r="L61" s="249" t="s">
        <v>150</v>
      </c>
      <c r="M61" s="68">
        <f ca="1">$J61*'1. Inputs'!$D$44</f>
        <v>0</v>
      </c>
      <c r="N61" s="68">
        <f>$B61*'1. Inputs'!$D$40</f>
        <v>0</v>
      </c>
      <c r="O61" s="68">
        <f>IF(G61=8,'5. STD Inputs'!$C$8,IF(G61=9,'5. STD Inputs'!$D$8, IF(G61=10,'5. STD Inputs'!$E$8, IF(G61=11,'5. STD Inputs'!$F$8,"ERROR"))))</f>
        <v>0</v>
      </c>
      <c r="P61" s="109">
        <f>('1. Inputs'!$D$49*$H61)*($I61/$G61)/('1. Inputs'!$D$53)</f>
        <v>0</v>
      </c>
      <c r="Q61" s="68">
        <f>'1. Inputs'!$D$17</f>
        <v>0</v>
      </c>
      <c r="R61" s="69">
        <f t="shared" ca="1" si="2"/>
        <v>0</v>
      </c>
      <c r="S61" s="54"/>
      <c r="T61" s="156">
        <f>'1. Inputs'!M65</f>
        <v>0</v>
      </c>
      <c r="U61" s="163">
        <f>'1. Inputs'!N65</f>
        <v>0</v>
      </c>
      <c r="V61" s="72">
        <f>'2. Exposure Periods'!K58</f>
        <v>11</v>
      </c>
      <c r="W61" s="72">
        <f>'2. Exposure Periods'!L58</f>
        <v>2</v>
      </c>
      <c r="X61" s="72">
        <f>'2. Exposure Periods'!M58</f>
        <v>10</v>
      </c>
      <c r="Y61" s="72">
        <f>'2. Exposure Periods'!$I58</f>
        <v>31</v>
      </c>
      <c r="Z61" s="67">
        <f ca="1">SUM(OFFSET(U61,-V61-1-'2. Exposure Periods'!S58,0,V61))</f>
        <v>0</v>
      </c>
      <c r="AA61" s="67">
        <f ca="1">SUM(OFFSET(U61,-1-'2. Exposure Periods'!S58,0,X61))</f>
        <v>0</v>
      </c>
      <c r="AB61" s="67">
        <f ca="1">SUM(OFFSET(U61,-'2. Exposure Periods'!T58,0,Y61))</f>
        <v>0</v>
      </c>
      <c r="AC61" s="109">
        <f ca="1">Z61*'1. Inputs'!$D$40</f>
        <v>0</v>
      </c>
      <c r="AD61" s="109">
        <f>SUM(T60:T61)*'1. Inputs'!$D$40</f>
        <v>0</v>
      </c>
      <c r="AE61" s="109">
        <f>IF(G61=8,'5. STD Inputs'!$I$8,IF(G61=9,'5. STD Inputs'!$J$8, IF(G61=10,'5. STD Inputs'!$K$8, IF(G61=11,'5. STD Inputs'!$L$8,"ERROR"))))</f>
        <v>0</v>
      </c>
      <c r="AF61" s="68">
        <f>-Y61*('1. Inputs'!$D$16/365)*'1. Inputs'!$D$15</f>
        <v>0</v>
      </c>
      <c r="AG61" s="68">
        <f>'1. Inputs'!$D$18</f>
        <v>0</v>
      </c>
      <c r="AH61" s="110">
        <f t="shared" ca="1" si="3"/>
        <v>0</v>
      </c>
      <c r="AJ61" s="70">
        <f t="shared" ca="1" si="1"/>
        <v>0</v>
      </c>
    </row>
    <row r="62" spans="1:36" x14ac:dyDescent="0.25">
      <c r="A62" s="65">
        <f t="shared" si="4"/>
        <v>43429</v>
      </c>
      <c r="B62" s="154">
        <f>'1. Inputs'!J66</f>
        <v>0</v>
      </c>
      <c r="C62" s="117">
        <f>'1. Inputs'!K66</f>
        <v>0</v>
      </c>
      <c r="D62" s="117">
        <f t="shared" si="0"/>
        <v>0</v>
      </c>
      <c r="E62" s="72">
        <f>'2. Exposure Periods'!C59</f>
        <v>11</v>
      </c>
      <c r="F62" s="66">
        <f>'2. Exposure Periods'!D59</f>
        <v>1</v>
      </c>
      <c r="G62" s="72">
        <f>'2. Exposure Periods'!$E59</f>
        <v>11</v>
      </c>
      <c r="H62" s="72">
        <f>'2. Exposure Periods'!$I59</f>
        <v>32</v>
      </c>
      <c r="I62" s="247">
        <f>IF(G62=8,'5. STD Inputs'!$C$7,IF(G62=9,'5. STD Inputs'!$D$7, IF(G62=10,'5. STD Inputs'!$E$7, IF(G62=11,'5. STD Inputs'!$F$7,"ERROR"))))</f>
        <v>0</v>
      </c>
      <c r="J62" s="67">
        <f ca="1">SUM(OFFSET(C62,-E62-1-'2. Exposure Periods'!S59,0,E62))</f>
        <v>0</v>
      </c>
      <c r="K62" s="67">
        <f ca="1">SUM(OFFSET(D62,-1-'2. Exposure Periods'!S59,0,G62))</f>
        <v>0</v>
      </c>
      <c r="L62" s="249" t="s">
        <v>150</v>
      </c>
      <c r="M62" s="68">
        <f ca="1">$J62*'1. Inputs'!$D$44</f>
        <v>0</v>
      </c>
      <c r="N62" s="68">
        <f>$B62*'1. Inputs'!$D$40</f>
        <v>0</v>
      </c>
      <c r="O62" s="68">
        <f>IF(G62=8,'5. STD Inputs'!$C$8,IF(G62=9,'5. STD Inputs'!$D$8, IF(G62=10,'5. STD Inputs'!$E$8, IF(G62=11,'5. STD Inputs'!$F$8,"ERROR"))))</f>
        <v>0</v>
      </c>
      <c r="P62" s="109">
        <f>('1. Inputs'!$D$49*$H62)*($I62/$G62)/('1. Inputs'!$D$53)</f>
        <v>0</v>
      </c>
      <c r="Q62" s="68">
        <f>'1. Inputs'!$D$17</f>
        <v>0</v>
      </c>
      <c r="R62" s="69">
        <f t="shared" ca="1" si="2"/>
        <v>0</v>
      </c>
      <c r="S62" s="54"/>
      <c r="T62" s="156">
        <f>'1. Inputs'!M66</f>
        <v>0</v>
      </c>
      <c r="U62" s="163">
        <f>'1. Inputs'!N66</f>
        <v>0</v>
      </c>
      <c r="V62" s="72">
        <f>'2. Exposure Periods'!K59</f>
        <v>11</v>
      </c>
      <c r="W62" s="72">
        <f>'2. Exposure Periods'!L59</f>
        <v>2</v>
      </c>
      <c r="X62" s="72">
        <f>'2. Exposure Periods'!M59</f>
        <v>11</v>
      </c>
      <c r="Y62" s="72">
        <f>'2. Exposure Periods'!$I59</f>
        <v>32</v>
      </c>
      <c r="Z62" s="67">
        <f ca="1">SUM(OFFSET(U62,-V62-1-'2. Exposure Periods'!S59,0,V62))</f>
        <v>0</v>
      </c>
      <c r="AA62" s="67">
        <f ca="1">SUM(OFFSET(U62,-1-'2. Exposure Periods'!S59,0,X62))</f>
        <v>0</v>
      </c>
      <c r="AB62" s="67">
        <f ca="1">SUM(OFFSET(U62,-'2. Exposure Periods'!T59,0,Y62))</f>
        <v>0</v>
      </c>
      <c r="AC62" s="109">
        <f ca="1">Z62*'1. Inputs'!$D$40</f>
        <v>0</v>
      </c>
      <c r="AD62" s="109">
        <f>SUM(T61:T62)*'1. Inputs'!$D$40</f>
        <v>0</v>
      </c>
      <c r="AE62" s="109">
        <f>IF(G62=8,'5. STD Inputs'!$I$8,IF(G62=9,'5. STD Inputs'!$J$8, IF(G62=10,'5. STD Inputs'!$K$8, IF(G62=11,'5. STD Inputs'!$L$8,"ERROR"))))</f>
        <v>0</v>
      </c>
      <c r="AF62" s="68">
        <f>-Y62*('1. Inputs'!$D$16/365)*'1. Inputs'!$D$15</f>
        <v>0</v>
      </c>
      <c r="AG62" s="68">
        <f>'1. Inputs'!$D$18</f>
        <v>0</v>
      </c>
      <c r="AH62" s="110">
        <f t="shared" ca="1" si="3"/>
        <v>0</v>
      </c>
      <c r="AJ62" s="70">
        <f t="shared" ca="1" si="1"/>
        <v>0</v>
      </c>
    </row>
    <row r="63" spans="1:36" x14ac:dyDescent="0.25">
      <c r="A63" s="65">
        <f t="shared" si="4"/>
        <v>43430</v>
      </c>
      <c r="B63" s="154">
        <f>'1. Inputs'!J67</f>
        <v>0</v>
      </c>
      <c r="C63" s="117">
        <f>'1. Inputs'!K67</f>
        <v>0</v>
      </c>
      <c r="D63" s="117">
        <f t="shared" si="0"/>
        <v>0</v>
      </c>
      <c r="E63" s="72">
        <f>'2. Exposure Periods'!C60</f>
        <v>14</v>
      </c>
      <c r="F63" s="66">
        <f>'2. Exposure Periods'!D60</f>
        <v>1</v>
      </c>
      <c r="G63" s="72">
        <f>'2. Exposure Periods'!$E60</f>
        <v>9</v>
      </c>
      <c r="H63" s="72">
        <f>'2. Exposure Periods'!$I60</f>
        <v>33</v>
      </c>
      <c r="I63" s="247">
        <f>IF(G63=8,'5. STD Inputs'!$C$7,IF(G63=9,'5. STD Inputs'!$D$7, IF(G63=10,'5. STD Inputs'!$E$7, IF(G63=11,'5. STD Inputs'!$F$7,"ERROR"))))</f>
        <v>0</v>
      </c>
      <c r="J63" s="67">
        <f ca="1">SUM(OFFSET(C63,-E63-1-'2. Exposure Periods'!S60,0,E63))</f>
        <v>0</v>
      </c>
      <c r="K63" s="67">
        <f ca="1">SUM(OFFSET(D63,-1-'2. Exposure Periods'!S60,0,G63))</f>
        <v>0</v>
      </c>
      <c r="L63" s="249" t="s">
        <v>150</v>
      </c>
      <c r="M63" s="68">
        <f ca="1">$J63*'1. Inputs'!$D$44</f>
        <v>0</v>
      </c>
      <c r="N63" s="68">
        <f>$B63*'1. Inputs'!$D$40</f>
        <v>0</v>
      </c>
      <c r="O63" s="68">
        <f>IF(G63=8,'5. STD Inputs'!$C$8,IF(G63=9,'5. STD Inputs'!$D$8, IF(G63=10,'5. STD Inputs'!$E$8, IF(G63=11,'5. STD Inputs'!$F$8,"ERROR"))))</f>
        <v>0</v>
      </c>
      <c r="P63" s="109">
        <f>('1. Inputs'!$D$49*$H63)*($I63/$G63)/('1. Inputs'!$D$53)</f>
        <v>0</v>
      </c>
      <c r="Q63" s="68">
        <f>'1. Inputs'!$D$17</f>
        <v>0</v>
      </c>
      <c r="R63" s="69">
        <f t="shared" ca="1" si="2"/>
        <v>0</v>
      </c>
      <c r="S63" s="54"/>
      <c r="T63" s="156">
        <f>'1. Inputs'!M67</f>
        <v>0</v>
      </c>
      <c r="U63" s="163">
        <f>'1. Inputs'!N67</f>
        <v>0</v>
      </c>
      <c r="V63" s="72">
        <f>'2. Exposure Periods'!K60</f>
        <v>14</v>
      </c>
      <c r="W63" s="72">
        <f>'2. Exposure Periods'!L60</f>
        <v>2</v>
      </c>
      <c r="X63" s="72">
        <f>'2. Exposure Periods'!M60</f>
        <v>9</v>
      </c>
      <c r="Y63" s="72">
        <f>'2. Exposure Periods'!$I60</f>
        <v>33</v>
      </c>
      <c r="Z63" s="67">
        <f ca="1">SUM(OFFSET(U63,-V63-1-'2. Exposure Periods'!S60,0,V63))</f>
        <v>0</v>
      </c>
      <c r="AA63" s="67">
        <f ca="1">SUM(OFFSET(U63,-1-'2. Exposure Periods'!S60,0,X63))</f>
        <v>0</v>
      </c>
      <c r="AB63" s="67">
        <f ca="1">SUM(OFFSET(U63,-'2. Exposure Periods'!T60,0,Y63))</f>
        <v>0</v>
      </c>
      <c r="AC63" s="109">
        <f ca="1">Z63*'1. Inputs'!$D$40</f>
        <v>0</v>
      </c>
      <c r="AD63" s="109">
        <f>SUM(T62:T63)*'1. Inputs'!$D$40</f>
        <v>0</v>
      </c>
      <c r="AE63" s="109">
        <f>IF(G63=8,'5. STD Inputs'!$I$8,IF(G63=9,'5. STD Inputs'!$J$8, IF(G63=10,'5. STD Inputs'!$K$8, IF(G63=11,'5. STD Inputs'!$L$8,"ERROR"))))</f>
        <v>0</v>
      </c>
      <c r="AF63" s="68">
        <f>-Y63*('1. Inputs'!$D$16/365)*'1. Inputs'!$D$15</f>
        <v>0</v>
      </c>
      <c r="AG63" s="68">
        <f>'1. Inputs'!$D$18</f>
        <v>0</v>
      </c>
      <c r="AH63" s="110">
        <f t="shared" ca="1" si="3"/>
        <v>0</v>
      </c>
      <c r="AJ63" s="70">
        <f t="shared" ca="1" si="1"/>
        <v>0</v>
      </c>
    </row>
    <row r="64" spans="1:36" x14ac:dyDescent="0.25">
      <c r="A64" s="65">
        <f t="shared" si="4"/>
        <v>43431</v>
      </c>
      <c r="B64" s="154">
        <f>'1. Inputs'!J68</f>
        <v>0</v>
      </c>
      <c r="C64" s="117">
        <f>'1. Inputs'!K68</f>
        <v>0</v>
      </c>
      <c r="D64" s="117">
        <f t="shared" si="0"/>
        <v>0</v>
      </c>
      <c r="E64" s="72">
        <f>'2. Exposure Periods'!C61</f>
        <v>15</v>
      </c>
      <c r="F64" s="66">
        <f>'2. Exposure Periods'!D61</f>
        <v>1</v>
      </c>
      <c r="G64" s="72">
        <f>'2. Exposure Periods'!$E61</f>
        <v>9</v>
      </c>
      <c r="H64" s="72">
        <f>'2. Exposure Periods'!$I61</f>
        <v>34</v>
      </c>
      <c r="I64" s="247">
        <f>IF(G64=8,'5. STD Inputs'!$C$7,IF(G64=9,'5. STD Inputs'!$D$7, IF(G64=10,'5. STD Inputs'!$E$7, IF(G64=11,'5. STD Inputs'!$F$7,"ERROR"))))</f>
        <v>0</v>
      </c>
      <c r="J64" s="67">
        <f ca="1">SUM(OFFSET(C64,-E64-1-'2. Exposure Periods'!S61,0,E64))</f>
        <v>0</v>
      </c>
      <c r="K64" s="67">
        <f ca="1">SUM(OFFSET(D64,-1-'2. Exposure Periods'!S61,0,G64))</f>
        <v>0</v>
      </c>
      <c r="L64" s="249" t="s">
        <v>150</v>
      </c>
      <c r="M64" s="68">
        <f ca="1">$J64*'1. Inputs'!$D$44</f>
        <v>0</v>
      </c>
      <c r="N64" s="68">
        <f>$B64*'1. Inputs'!$D$40</f>
        <v>0</v>
      </c>
      <c r="O64" s="68">
        <f>IF(G64=8,'5. STD Inputs'!$C$8,IF(G64=9,'5. STD Inputs'!$D$8, IF(G64=10,'5. STD Inputs'!$E$8, IF(G64=11,'5. STD Inputs'!$F$8,"ERROR"))))</f>
        <v>0</v>
      </c>
      <c r="P64" s="109">
        <f>('1. Inputs'!$D$49*$H64)*($I64/$G64)/('1. Inputs'!$D$53)</f>
        <v>0</v>
      </c>
      <c r="Q64" s="68">
        <f>'1. Inputs'!$D$17</f>
        <v>0</v>
      </c>
      <c r="R64" s="69">
        <f t="shared" ca="1" si="2"/>
        <v>0</v>
      </c>
      <c r="S64" s="54"/>
      <c r="T64" s="156">
        <f>'1. Inputs'!M68</f>
        <v>0</v>
      </c>
      <c r="U64" s="163">
        <f>'1. Inputs'!N68</f>
        <v>0</v>
      </c>
      <c r="V64" s="72">
        <f>'2. Exposure Periods'!K61</f>
        <v>15</v>
      </c>
      <c r="W64" s="72">
        <f>'2. Exposure Periods'!L61</f>
        <v>2</v>
      </c>
      <c r="X64" s="72">
        <f>'2. Exposure Periods'!M61</f>
        <v>9</v>
      </c>
      <c r="Y64" s="72">
        <f>'2. Exposure Periods'!$I61</f>
        <v>34</v>
      </c>
      <c r="Z64" s="67">
        <f ca="1">SUM(OFFSET(U64,-V64-1-'2. Exposure Periods'!S61,0,V64))</f>
        <v>0</v>
      </c>
      <c r="AA64" s="67">
        <f ca="1">SUM(OFFSET(U64,-1-'2. Exposure Periods'!S61,0,X64))</f>
        <v>0</v>
      </c>
      <c r="AB64" s="67">
        <f ca="1">SUM(OFFSET(U64,-'2. Exposure Periods'!T61,0,Y64))</f>
        <v>0</v>
      </c>
      <c r="AC64" s="109">
        <f ca="1">Z64*'1. Inputs'!$D$40</f>
        <v>0</v>
      </c>
      <c r="AD64" s="109">
        <f>SUM(T63:T64)*'1. Inputs'!$D$40</f>
        <v>0</v>
      </c>
      <c r="AE64" s="109">
        <f>IF(G64=8,'5. STD Inputs'!$I$8,IF(G64=9,'5. STD Inputs'!$J$8, IF(G64=10,'5. STD Inputs'!$K$8, IF(G64=11,'5. STD Inputs'!$L$8,"ERROR"))))</f>
        <v>0</v>
      </c>
      <c r="AF64" s="68">
        <f>-Y64*('1. Inputs'!$D$16/365)*'1. Inputs'!$D$15</f>
        <v>0</v>
      </c>
      <c r="AG64" s="68">
        <f>'1. Inputs'!$D$18</f>
        <v>0</v>
      </c>
      <c r="AH64" s="110">
        <f t="shared" ca="1" si="3"/>
        <v>0</v>
      </c>
      <c r="AJ64" s="70">
        <f t="shared" ca="1" si="1"/>
        <v>0</v>
      </c>
    </row>
    <row r="65" spans="1:36" x14ac:dyDescent="0.25">
      <c r="A65" s="65">
        <f t="shared" si="4"/>
        <v>43432</v>
      </c>
      <c r="B65" s="154">
        <f>'1. Inputs'!J69</f>
        <v>0</v>
      </c>
      <c r="C65" s="117">
        <f>'1. Inputs'!K69</f>
        <v>0</v>
      </c>
      <c r="D65" s="117">
        <f t="shared" si="0"/>
        <v>0</v>
      </c>
      <c r="E65" s="72">
        <f>'2. Exposure Periods'!C62</f>
        <v>9</v>
      </c>
      <c r="F65" s="66">
        <f>'2. Exposure Periods'!D62</f>
        <v>1</v>
      </c>
      <c r="G65" s="72">
        <f>'2. Exposure Periods'!$E62</f>
        <v>9</v>
      </c>
      <c r="H65" s="72">
        <f>'2. Exposure Periods'!$I62</f>
        <v>35</v>
      </c>
      <c r="I65" s="247">
        <f>IF(G65=8,'5. STD Inputs'!$C$7,IF(G65=9,'5. STD Inputs'!$D$7, IF(G65=10,'5. STD Inputs'!$E$7, IF(G65=11,'5. STD Inputs'!$F$7,"ERROR"))))</f>
        <v>0</v>
      </c>
      <c r="J65" s="67">
        <f ca="1">SUM(OFFSET(C65,-E65-1-'2. Exposure Periods'!S62,0,E65))</f>
        <v>0</v>
      </c>
      <c r="K65" s="67">
        <f ca="1">SUM(OFFSET(D65,-1-'2. Exposure Periods'!S62,0,G65))</f>
        <v>0</v>
      </c>
      <c r="L65" s="249" t="s">
        <v>150</v>
      </c>
      <c r="M65" s="68">
        <f ca="1">$J65*'1. Inputs'!$D$44</f>
        <v>0</v>
      </c>
      <c r="N65" s="68">
        <f>$B65*'1. Inputs'!$D$40</f>
        <v>0</v>
      </c>
      <c r="O65" s="68">
        <f>IF(G65=8,'5. STD Inputs'!$C$8,IF(G65=9,'5. STD Inputs'!$D$8, IF(G65=10,'5. STD Inputs'!$E$8, IF(G65=11,'5. STD Inputs'!$F$8,"ERROR"))))</f>
        <v>0</v>
      </c>
      <c r="P65" s="109">
        <f>('1. Inputs'!$D$49*$H65)*($I65/$G65)/('1. Inputs'!$D$53)</f>
        <v>0</v>
      </c>
      <c r="Q65" s="68">
        <f>'1. Inputs'!$D$17</f>
        <v>0</v>
      </c>
      <c r="R65" s="69">
        <f t="shared" ca="1" si="2"/>
        <v>0</v>
      </c>
      <c r="S65" s="54"/>
      <c r="T65" s="156">
        <f>'1. Inputs'!M69</f>
        <v>0</v>
      </c>
      <c r="U65" s="163">
        <f>'1. Inputs'!N69</f>
        <v>0</v>
      </c>
      <c r="V65" s="72">
        <f>'2. Exposure Periods'!K62</f>
        <v>9</v>
      </c>
      <c r="W65" s="72">
        <f>'2. Exposure Periods'!L62</f>
        <v>2</v>
      </c>
      <c r="X65" s="72">
        <f>'2. Exposure Periods'!M62</f>
        <v>9</v>
      </c>
      <c r="Y65" s="72">
        <f>'2. Exposure Periods'!$I62</f>
        <v>35</v>
      </c>
      <c r="Z65" s="67">
        <f ca="1">SUM(OFFSET(U65,-V65-1-'2. Exposure Periods'!S62,0,V65))</f>
        <v>0</v>
      </c>
      <c r="AA65" s="67">
        <f ca="1">SUM(OFFSET(U65,-1-'2. Exposure Periods'!S62,0,X65))</f>
        <v>0</v>
      </c>
      <c r="AB65" s="67">
        <f ca="1">SUM(OFFSET(U65,-'2. Exposure Periods'!T62,0,Y65))</f>
        <v>0</v>
      </c>
      <c r="AC65" s="109">
        <f ca="1">Z65*'1. Inputs'!$D$40</f>
        <v>0</v>
      </c>
      <c r="AD65" s="109">
        <f>SUM(T64:T65)*'1. Inputs'!$D$40</f>
        <v>0</v>
      </c>
      <c r="AE65" s="109">
        <f>IF(G65=8,'5. STD Inputs'!$I$8,IF(G65=9,'5. STD Inputs'!$J$8, IF(G65=10,'5. STD Inputs'!$K$8, IF(G65=11,'5. STD Inputs'!$L$8,"ERROR"))))</f>
        <v>0</v>
      </c>
      <c r="AF65" s="68">
        <f>-Y65*('1. Inputs'!$D$16/365)*'1. Inputs'!$D$15</f>
        <v>0</v>
      </c>
      <c r="AG65" s="68">
        <f>'1. Inputs'!$D$18</f>
        <v>0</v>
      </c>
      <c r="AH65" s="110">
        <f t="shared" ca="1" si="3"/>
        <v>0</v>
      </c>
      <c r="AJ65" s="70">
        <f t="shared" ca="1" si="1"/>
        <v>0</v>
      </c>
    </row>
    <row r="66" spans="1:36" x14ac:dyDescent="0.25">
      <c r="A66" s="65">
        <f t="shared" si="4"/>
        <v>43433</v>
      </c>
      <c r="B66" s="154">
        <f>'1. Inputs'!J70</f>
        <v>0</v>
      </c>
      <c r="C66" s="117">
        <f>'1. Inputs'!K70</f>
        <v>0</v>
      </c>
      <c r="D66" s="117">
        <f t="shared" si="0"/>
        <v>0</v>
      </c>
      <c r="E66" s="72">
        <f>'2. Exposure Periods'!C63</f>
        <v>10</v>
      </c>
      <c r="F66" s="66">
        <f>'2. Exposure Periods'!D63</f>
        <v>1</v>
      </c>
      <c r="G66" s="72">
        <f>'2. Exposure Periods'!$E63</f>
        <v>9</v>
      </c>
      <c r="H66" s="72">
        <f>'2. Exposure Periods'!$I63</f>
        <v>36</v>
      </c>
      <c r="I66" s="247">
        <f>IF(G66=8,'5. STD Inputs'!$C$7,IF(G66=9,'5. STD Inputs'!$D$7, IF(G66=10,'5. STD Inputs'!$E$7, IF(G66=11,'5. STD Inputs'!$F$7,"ERROR"))))</f>
        <v>0</v>
      </c>
      <c r="J66" s="67">
        <f ca="1">SUM(OFFSET(C66,-E66-1-'2. Exposure Periods'!S63,0,E66))</f>
        <v>0</v>
      </c>
      <c r="K66" s="67">
        <f ca="1">SUM(OFFSET(D66,-1-'2. Exposure Periods'!S63,0,G66))</f>
        <v>0</v>
      </c>
      <c r="L66" s="249" t="s">
        <v>150</v>
      </c>
      <c r="M66" s="68">
        <f ca="1">$J66*'1. Inputs'!$D$44</f>
        <v>0</v>
      </c>
      <c r="N66" s="68">
        <f>$B66*'1. Inputs'!$D$40</f>
        <v>0</v>
      </c>
      <c r="O66" s="68">
        <f>IF(G66=8,'5. STD Inputs'!$C$8,IF(G66=9,'5. STD Inputs'!$D$8, IF(G66=10,'5. STD Inputs'!$E$8, IF(G66=11,'5. STD Inputs'!$F$8,"ERROR"))))</f>
        <v>0</v>
      </c>
      <c r="P66" s="109">
        <f>('1. Inputs'!$D$49*$H66)*($I66/$G66)/('1. Inputs'!$D$53)</f>
        <v>0</v>
      </c>
      <c r="Q66" s="68">
        <f>'1. Inputs'!$D$17</f>
        <v>0</v>
      </c>
      <c r="R66" s="69">
        <f t="shared" ca="1" si="2"/>
        <v>0</v>
      </c>
      <c r="S66" s="54"/>
      <c r="T66" s="156">
        <f>'1. Inputs'!M70</f>
        <v>0</v>
      </c>
      <c r="U66" s="163">
        <f>'1. Inputs'!N70</f>
        <v>0</v>
      </c>
      <c r="V66" s="72">
        <f>'2. Exposure Periods'!K63</f>
        <v>10</v>
      </c>
      <c r="W66" s="72">
        <f>'2. Exposure Periods'!L63</f>
        <v>2</v>
      </c>
      <c r="X66" s="72">
        <f>'2. Exposure Periods'!M63</f>
        <v>9</v>
      </c>
      <c r="Y66" s="72">
        <f>'2. Exposure Periods'!$I63</f>
        <v>36</v>
      </c>
      <c r="Z66" s="67">
        <f ca="1">SUM(OFFSET(U66,-V66-1-'2. Exposure Periods'!S63,0,V66))</f>
        <v>0</v>
      </c>
      <c r="AA66" s="67">
        <f ca="1">SUM(OFFSET(U66,-1-'2. Exposure Periods'!S63,0,X66))</f>
        <v>0</v>
      </c>
      <c r="AB66" s="67">
        <f ca="1">SUM(OFFSET(U66,-'2. Exposure Periods'!T63,0,Y66))</f>
        <v>0</v>
      </c>
      <c r="AC66" s="109">
        <f ca="1">Z66*'1. Inputs'!$D$40</f>
        <v>0</v>
      </c>
      <c r="AD66" s="109">
        <f>SUM(T65:T66)*'1. Inputs'!$D$40</f>
        <v>0</v>
      </c>
      <c r="AE66" s="109">
        <f>IF(G66=8,'5. STD Inputs'!$I$8,IF(G66=9,'5. STD Inputs'!$J$8, IF(G66=10,'5. STD Inputs'!$K$8, IF(G66=11,'5. STD Inputs'!$L$8,"ERROR"))))</f>
        <v>0</v>
      </c>
      <c r="AF66" s="68">
        <f>-Y66*('1. Inputs'!$D$16/365)*'1. Inputs'!$D$15</f>
        <v>0</v>
      </c>
      <c r="AG66" s="68">
        <f>'1. Inputs'!$D$18</f>
        <v>0</v>
      </c>
      <c r="AH66" s="110">
        <f t="shared" ca="1" si="3"/>
        <v>0</v>
      </c>
      <c r="AJ66" s="70">
        <f t="shared" ca="1" si="1"/>
        <v>0</v>
      </c>
    </row>
    <row r="67" spans="1:36" x14ac:dyDescent="0.25">
      <c r="A67" s="65">
        <f t="shared" si="4"/>
        <v>43434</v>
      </c>
      <c r="B67" s="154">
        <f>'1. Inputs'!J71</f>
        <v>0</v>
      </c>
      <c r="C67" s="117">
        <f>'1. Inputs'!K71</f>
        <v>0</v>
      </c>
      <c r="D67" s="117">
        <f t="shared" si="0"/>
        <v>0</v>
      </c>
      <c r="E67" s="72">
        <f>'2. Exposure Periods'!C64</f>
        <v>11</v>
      </c>
      <c r="F67" s="66">
        <f>'2. Exposure Periods'!D64</f>
        <v>1</v>
      </c>
      <c r="G67" s="72">
        <f>'2. Exposure Periods'!$E64</f>
        <v>9</v>
      </c>
      <c r="H67" s="72">
        <f>'2. Exposure Periods'!$I64</f>
        <v>37</v>
      </c>
      <c r="I67" s="247">
        <f>IF(G67=8,'5. STD Inputs'!$C$7,IF(G67=9,'5. STD Inputs'!$D$7, IF(G67=10,'5. STD Inputs'!$E$7, IF(G67=11,'5. STD Inputs'!$F$7,"ERROR"))))</f>
        <v>0</v>
      </c>
      <c r="J67" s="67">
        <f ca="1">SUM(OFFSET(C67,-E67-1-'2. Exposure Periods'!S64,0,E67))</f>
        <v>0</v>
      </c>
      <c r="K67" s="67">
        <f ca="1">SUM(OFFSET(D67,-1-'2. Exposure Periods'!S64,0,G67))</f>
        <v>0</v>
      </c>
      <c r="L67" s="249" t="s">
        <v>150</v>
      </c>
      <c r="M67" s="68">
        <f ca="1">$J67*'1. Inputs'!$D$44</f>
        <v>0</v>
      </c>
      <c r="N67" s="68">
        <f>$B67*'1. Inputs'!$D$40</f>
        <v>0</v>
      </c>
      <c r="O67" s="68">
        <f>IF(G67=8,'5. STD Inputs'!$C$8,IF(G67=9,'5. STD Inputs'!$D$8, IF(G67=10,'5. STD Inputs'!$E$8, IF(G67=11,'5. STD Inputs'!$F$8,"ERROR"))))</f>
        <v>0</v>
      </c>
      <c r="P67" s="109">
        <f>('1. Inputs'!$D$49*$H67)*($I67/$G67)/('1. Inputs'!$D$53)</f>
        <v>0</v>
      </c>
      <c r="Q67" s="68">
        <f>'1. Inputs'!$D$17</f>
        <v>0</v>
      </c>
      <c r="R67" s="69">
        <f t="shared" ca="1" si="2"/>
        <v>0</v>
      </c>
      <c r="S67" s="54"/>
      <c r="T67" s="156">
        <f>'1. Inputs'!M71</f>
        <v>0</v>
      </c>
      <c r="U67" s="163">
        <f>'1. Inputs'!N71</f>
        <v>0</v>
      </c>
      <c r="V67" s="72">
        <f>'2. Exposure Periods'!K64</f>
        <v>11</v>
      </c>
      <c r="W67" s="72">
        <f>'2. Exposure Periods'!L64</f>
        <v>2</v>
      </c>
      <c r="X67" s="72">
        <f>'2. Exposure Periods'!M64</f>
        <v>9</v>
      </c>
      <c r="Y67" s="72">
        <f>'2. Exposure Periods'!$I64</f>
        <v>37</v>
      </c>
      <c r="Z67" s="67">
        <f ca="1">SUM(OFFSET(U67,-V67-1-'2. Exposure Periods'!S64,0,V67))</f>
        <v>0</v>
      </c>
      <c r="AA67" s="67">
        <f ca="1">SUM(OFFSET(U67,-1-'2. Exposure Periods'!S64,0,X67))</f>
        <v>0</v>
      </c>
      <c r="AB67" s="67">
        <f ca="1">SUM(OFFSET(U67,-'2. Exposure Periods'!T64,0,Y67))</f>
        <v>0</v>
      </c>
      <c r="AC67" s="109">
        <f ca="1">Z67*'1. Inputs'!$D$40</f>
        <v>0</v>
      </c>
      <c r="AD67" s="109">
        <f>SUM(T66:T67)*'1. Inputs'!$D$40</f>
        <v>0</v>
      </c>
      <c r="AE67" s="109">
        <f>IF(G67=8,'5. STD Inputs'!$I$8,IF(G67=9,'5. STD Inputs'!$J$8, IF(G67=10,'5. STD Inputs'!$K$8, IF(G67=11,'5. STD Inputs'!$L$8,"ERROR"))))</f>
        <v>0</v>
      </c>
      <c r="AF67" s="68">
        <f>-Y67*('1. Inputs'!$D$16/365)*'1. Inputs'!$D$15</f>
        <v>0</v>
      </c>
      <c r="AG67" s="68">
        <f>'1. Inputs'!$D$18</f>
        <v>0</v>
      </c>
      <c r="AH67" s="110">
        <f t="shared" ca="1" si="3"/>
        <v>0</v>
      </c>
      <c r="AJ67" s="70">
        <f t="shared" ca="1" si="1"/>
        <v>0</v>
      </c>
    </row>
    <row r="68" spans="1:36" x14ac:dyDescent="0.25">
      <c r="A68" s="65">
        <f t="shared" si="4"/>
        <v>43435</v>
      </c>
      <c r="B68" s="154">
        <f>'1. Inputs'!J72</f>
        <v>0</v>
      </c>
      <c r="C68" s="117">
        <f>'1. Inputs'!K72</f>
        <v>0</v>
      </c>
      <c r="D68" s="117">
        <f t="shared" si="0"/>
        <v>0</v>
      </c>
      <c r="E68" s="72">
        <f>'2. Exposure Periods'!C65</f>
        <v>11</v>
      </c>
      <c r="F68" s="66">
        <f>'2. Exposure Periods'!D65</f>
        <v>1</v>
      </c>
      <c r="G68" s="72">
        <f>'2. Exposure Periods'!$E65</f>
        <v>10</v>
      </c>
      <c r="H68" s="72">
        <f>'2. Exposure Periods'!$I65</f>
        <v>38</v>
      </c>
      <c r="I68" s="247">
        <f>IF(G68=8,'5. STD Inputs'!$C$7,IF(G68=9,'5. STD Inputs'!$D$7, IF(G68=10,'5. STD Inputs'!$E$7, IF(G68=11,'5. STD Inputs'!$F$7,"ERROR"))))</f>
        <v>0</v>
      </c>
      <c r="J68" s="67">
        <f ca="1">SUM(OFFSET(C68,-E68-1-'2. Exposure Periods'!S65,0,E68))</f>
        <v>0</v>
      </c>
      <c r="K68" s="67">
        <f ca="1">SUM(OFFSET(D68,-1-'2. Exposure Periods'!S65,0,G68))</f>
        <v>0</v>
      </c>
      <c r="L68" s="249" t="s">
        <v>150</v>
      </c>
      <c r="M68" s="68">
        <f ca="1">$J68*'1. Inputs'!$D$44</f>
        <v>0</v>
      </c>
      <c r="N68" s="68">
        <f>$B68*'1. Inputs'!$D$40</f>
        <v>0</v>
      </c>
      <c r="O68" s="68">
        <f>IF(G68=8,'5. STD Inputs'!$C$8,IF(G68=9,'5. STD Inputs'!$D$8, IF(G68=10,'5. STD Inputs'!$E$8, IF(G68=11,'5. STD Inputs'!$F$8,"ERROR"))))</f>
        <v>0</v>
      </c>
      <c r="P68" s="109">
        <f>('1. Inputs'!$D$49*$H68)*($I68/$G68)/('1. Inputs'!$D$53)</f>
        <v>0</v>
      </c>
      <c r="Q68" s="68">
        <f>'1. Inputs'!$D$17</f>
        <v>0</v>
      </c>
      <c r="R68" s="69">
        <f t="shared" ca="1" si="2"/>
        <v>0</v>
      </c>
      <c r="S68" s="54"/>
      <c r="T68" s="156">
        <f>'1. Inputs'!M72</f>
        <v>0</v>
      </c>
      <c r="U68" s="163">
        <f>'1. Inputs'!N72</f>
        <v>0</v>
      </c>
      <c r="V68" s="72">
        <f>'2. Exposure Periods'!K65</f>
        <v>11</v>
      </c>
      <c r="W68" s="72">
        <f>'2. Exposure Periods'!L65</f>
        <v>2</v>
      </c>
      <c r="X68" s="72">
        <f>'2. Exposure Periods'!M65</f>
        <v>10</v>
      </c>
      <c r="Y68" s="72">
        <f>'2. Exposure Periods'!$I65</f>
        <v>38</v>
      </c>
      <c r="Z68" s="67">
        <f ca="1">SUM(OFFSET(U68,-V68-1-'2. Exposure Periods'!S65,0,V68))</f>
        <v>0</v>
      </c>
      <c r="AA68" s="67">
        <f ca="1">SUM(OFFSET(U68,-1-'2. Exposure Periods'!S65,0,X68))</f>
        <v>0</v>
      </c>
      <c r="AB68" s="67">
        <f ca="1">SUM(OFFSET(U68,-'2. Exposure Periods'!T65,0,Y68))</f>
        <v>0</v>
      </c>
      <c r="AC68" s="109">
        <f ca="1">Z68*'1. Inputs'!$D$40</f>
        <v>0</v>
      </c>
      <c r="AD68" s="109">
        <f>SUM(T67:T68)*'1. Inputs'!$D$40</f>
        <v>0</v>
      </c>
      <c r="AE68" s="109">
        <f>IF(G68=8,'5. STD Inputs'!$I$8,IF(G68=9,'5. STD Inputs'!$J$8, IF(G68=10,'5. STD Inputs'!$K$8, IF(G68=11,'5. STD Inputs'!$L$8,"ERROR"))))</f>
        <v>0</v>
      </c>
      <c r="AF68" s="68">
        <f>-Y68*('1. Inputs'!$D$16/365)*'1. Inputs'!$D$15</f>
        <v>0</v>
      </c>
      <c r="AG68" s="68">
        <f>'1. Inputs'!$D$18</f>
        <v>0</v>
      </c>
      <c r="AH68" s="110">
        <f t="shared" ca="1" si="3"/>
        <v>0</v>
      </c>
      <c r="AJ68" s="70">
        <f t="shared" ca="1" si="1"/>
        <v>0</v>
      </c>
    </row>
    <row r="69" spans="1:36" x14ac:dyDescent="0.25">
      <c r="A69" s="65">
        <f t="shared" si="4"/>
        <v>43436</v>
      </c>
      <c r="B69" s="154">
        <f>'1. Inputs'!J73</f>
        <v>0</v>
      </c>
      <c r="C69" s="117">
        <f>'1. Inputs'!K73</f>
        <v>0</v>
      </c>
      <c r="D69" s="117">
        <f t="shared" si="0"/>
        <v>0</v>
      </c>
      <c r="E69" s="72">
        <f>'2. Exposure Periods'!C66</f>
        <v>11</v>
      </c>
      <c r="F69" s="66">
        <f>'2. Exposure Periods'!D66</f>
        <v>1</v>
      </c>
      <c r="G69" s="72">
        <f>'2. Exposure Periods'!$E66</f>
        <v>11</v>
      </c>
      <c r="H69" s="72">
        <f>'2. Exposure Periods'!$I66</f>
        <v>39</v>
      </c>
      <c r="I69" s="247">
        <f>IF(G69=8,'5. STD Inputs'!$C$7,IF(G69=9,'5. STD Inputs'!$D$7, IF(G69=10,'5. STD Inputs'!$E$7, IF(G69=11,'5. STD Inputs'!$F$7,"ERROR"))))</f>
        <v>0</v>
      </c>
      <c r="J69" s="67">
        <f ca="1">SUM(OFFSET(C69,-E69-1-'2. Exposure Periods'!S66,0,E69))</f>
        <v>0</v>
      </c>
      <c r="K69" s="67">
        <f ca="1">SUM(OFFSET(D69,-1-'2. Exposure Periods'!S66,0,G69))</f>
        <v>0</v>
      </c>
      <c r="L69" s="249" t="s">
        <v>150</v>
      </c>
      <c r="M69" s="68">
        <f ca="1">$J69*'1. Inputs'!$D$44</f>
        <v>0</v>
      </c>
      <c r="N69" s="68">
        <f>$B69*'1. Inputs'!$D$40</f>
        <v>0</v>
      </c>
      <c r="O69" s="68">
        <f>IF(G69=8,'5. STD Inputs'!$C$8,IF(G69=9,'5. STD Inputs'!$D$8, IF(G69=10,'5. STD Inputs'!$E$8, IF(G69=11,'5. STD Inputs'!$F$8,"ERROR"))))</f>
        <v>0</v>
      </c>
      <c r="P69" s="109">
        <f>('1. Inputs'!$D$49*$H69)*($I69/$G69)/('1. Inputs'!$D$53)</f>
        <v>0</v>
      </c>
      <c r="Q69" s="68">
        <f>'1. Inputs'!$D$17</f>
        <v>0</v>
      </c>
      <c r="R69" s="69">
        <f t="shared" ca="1" si="2"/>
        <v>0</v>
      </c>
      <c r="S69" s="54"/>
      <c r="T69" s="156">
        <f>'1. Inputs'!M73</f>
        <v>0</v>
      </c>
      <c r="U69" s="163">
        <f>'1. Inputs'!N73</f>
        <v>0</v>
      </c>
      <c r="V69" s="72">
        <f>'2. Exposure Periods'!K66</f>
        <v>11</v>
      </c>
      <c r="W69" s="72">
        <f>'2. Exposure Periods'!L66</f>
        <v>2</v>
      </c>
      <c r="X69" s="72">
        <f>'2. Exposure Periods'!M66</f>
        <v>11</v>
      </c>
      <c r="Y69" s="72">
        <f>'2. Exposure Periods'!$I66</f>
        <v>39</v>
      </c>
      <c r="Z69" s="67">
        <f ca="1">SUM(OFFSET(U69,-V69-1-'2. Exposure Periods'!S66,0,V69))</f>
        <v>0</v>
      </c>
      <c r="AA69" s="67">
        <f ca="1">SUM(OFFSET(U69,-1-'2. Exposure Periods'!S66,0,X69))</f>
        <v>0</v>
      </c>
      <c r="AB69" s="67">
        <f ca="1">SUM(OFFSET(U69,-'2. Exposure Periods'!T66,0,Y69))</f>
        <v>0</v>
      </c>
      <c r="AC69" s="109">
        <f ca="1">Z69*'1. Inputs'!$D$40</f>
        <v>0</v>
      </c>
      <c r="AD69" s="109">
        <f>SUM(T68:T69)*'1. Inputs'!$D$40</f>
        <v>0</v>
      </c>
      <c r="AE69" s="109">
        <f>IF(G69=8,'5. STD Inputs'!$I$8,IF(G69=9,'5. STD Inputs'!$J$8, IF(G69=10,'5. STD Inputs'!$K$8, IF(G69=11,'5. STD Inputs'!$L$8,"ERROR"))))</f>
        <v>0</v>
      </c>
      <c r="AF69" s="68">
        <f>-Y69*('1. Inputs'!$D$16/365)*'1. Inputs'!$D$15</f>
        <v>0</v>
      </c>
      <c r="AG69" s="68">
        <f>'1. Inputs'!$D$18</f>
        <v>0</v>
      </c>
      <c r="AH69" s="110">
        <f t="shared" ca="1" si="3"/>
        <v>0</v>
      </c>
      <c r="AJ69" s="70">
        <f t="shared" ca="1" si="1"/>
        <v>0</v>
      </c>
    </row>
    <row r="70" spans="1:36" x14ac:dyDescent="0.25">
      <c r="A70" s="65">
        <f t="shared" si="4"/>
        <v>43437</v>
      </c>
      <c r="B70" s="154">
        <f>'1. Inputs'!J74</f>
        <v>0</v>
      </c>
      <c r="C70" s="117">
        <f>'1. Inputs'!K74</f>
        <v>0</v>
      </c>
      <c r="D70" s="117">
        <f t="shared" si="0"/>
        <v>0</v>
      </c>
      <c r="E70" s="72">
        <f>'2. Exposure Periods'!C67</f>
        <v>14</v>
      </c>
      <c r="F70" s="66">
        <f>'2. Exposure Periods'!D67</f>
        <v>1</v>
      </c>
      <c r="G70" s="72">
        <f>'2. Exposure Periods'!$E67</f>
        <v>9</v>
      </c>
      <c r="H70" s="72">
        <f>'2. Exposure Periods'!$I67</f>
        <v>40</v>
      </c>
      <c r="I70" s="247">
        <f>IF(G70=8,'5. STD Inputs'!$C$7,IF(G70=9,'5. STD Inputs'!$D$7, IF(G70=10,'5. STD Inputs'!$E$7, IF(G70=11,'5. STD Inputs'!$F$7,"ERROR"))))</f>
        <v>0</v>
      </c>
      <c r="J70" s="67">
        <f ca="1">SUM(OFFSET(C70,-E70-1-'2. Exposure Periods'!S67,0,E70))</f>
        <v>0</v>
      </c>
      <c r="K70" s="67">
        <f ca="1">SUM(OFFSET(D70,-1-'2. Exposure Periods'!S67,0,G70))</f>
        <v>0</v>
      </c>
      <c r="L70" s="249" t="s">
        <v>150</v>
      </c>
      <c r="M70" s="68">
        <f ca="1">$J70*'1. Inputs'!$D$44</f>
        <v>0</v>
      </c>
      <c r="N70" s="68">
        <f>$B70*'1. Inputs'!$D$40</f>
        <v>0</v>
      </c>
      <c r="O70" s="68">
        <f>IF(G70=8,'5. STD Inputs'!$C$8,IF(G70=9,'5. STD Inputs'!$D$8, IF(G70=10,'5. STD Inputs'!$E$8, IF(G70=11,'5. STD Inputs'!$F$8,"ERROR"))))</f>
        <v>0</v>
      </c>
      <c r="P70" s="109">
        <f>('1. Inputs'!$D$49*$H70)*($I70/$G70)/('1. Inputs'!$D$53)</f>
        <v>0</v>
      </c>
      <c r="Q70" s="68">
        <f>'1. Inputs'!$D$17</f>
        <v>0</v>
      </c>
      <c r="R70" s="69">
        <f t="shared" ca="1" si="2"/>
        <v>0</v>
      </c>
      <c r="S70" s="54"/>
      <c r="T70" s="156">
        <f>'1. Inputs'!M74</f>
        <v>0</v>
      </c>
      <c r="U70" s="163">
        <f>'1. Inputs'!N74</f>
        <v>0</v>
      </c>
      <c r="V70" s="72">
        <f>'2. Exposure Periods'!K67</f>
        <v>14</v>
      </c>
      <c r="W70" s="72">
        <f>'2. Exposure Periods'!L67</f>
        <v>2</v>
      </c>
      <c r="X70" s="72">
        <f>'2. Exposure Periods'!M67</f>
        <v>9</v>
      </c>
      <c r="Y70" s="72">
        <f>'2. Exposure Periods'!$I67</f>
        <v>40</v>
      </c>
      <c r="Z70" s="67">
        <f ca="1">SUM(OFFSET(U70,-V70-1-'2. Exposure Periods'!S67,0,V70))</f>
        <v>0</v>
      </c>
      <c r="AA70" s="67">
        <f ca="1">SUM(OFFSET(U70,-1-'2. Exposure Periods'!S67,0,X70))</f>
        <v>0</v>
      </c>
      <c r="AB70" s="67">
        <f ca="1">SUM(OFFSET(U70,-'2. Exposure Periods'!T67,0,Y70))</f>
        <v>0</v>
      </c>
      <c r="AC70" s="109">
        <f ca="1">Z70*'1. Inputs'!$D$40</f>
        <v>0</v>
      </c>
      <c r="AD70" s="109">
        <f>SUM(T69:T70)*'1. Inputs'!$D$40</f>
        <v>0</v>
      </c>
      <c r="AE70" s="109">
        <f>IF(G70=8,'5. STD Inputs'!$I$8,IF(G70=9,'5. STD Inputs'!$J$8, IF(G70=10,'5. STD Inputs'!$K$8, IF(G70=11,'5. STD Inputs'!$L$8,"ERROR"))))</f>
        <v>0</v>
      </c>
      <c r="AF70" s="68">
        <f>-Y70*('1. Inputs'!$D$16/365)*'1. Inputs'!$D$15</f>
        <v>0</v>
      </c>
      <c r="AG70" s="68">
        <f>'1. Inputs'!$D$18</f>
        <v>0</v>
      </c>
      <c r="AH70" s="110">
        <f t="shared" ca="1" si="3"/>
        <v>0</v>
      </c>
      <c r="AJ70" s="70">
        <f t="shared" ca="1" si="1"/>
        <v>0</v>
      </c>
    </row>
    <row r="71" spans="1:36" x14ac:dyDescent="0.25">
      <c r="A71" s="65">
        <f t="shared" si="4"/>
        <v>43438</v>
      </c>
      <c r="B71" s="154">
        <f>'1. Inputs'!J75</f>
        <v>0</v>
      </c>
      <c r="C71" s="117">
        <f>'1. Inputs'!K75</f>
        <v>0</v>
      </c>
      <c r="D71" s="117">
        <f t="shared" si="0"/>
        <v>0</v>
      </c>
      <c r="E71" s="72">
        <f>'2. Exposure Periods'!C68</f>
        <v>15</v>
      </c>
      <c r="F71" s="66">
        <f>'2. Exposure Periods'!D68</f>
        <v>1</v>
      </c>
      <c r="G71" s="72">
        <f>'2. Exposure Periods'!$E68</f>
        <v>9</v>
      </c>
      <c r="H71" s="72">
        <f>'2. Exposure Periods'!$I68</f>
        <v>41</v>
      </c>
      <c r="I71" s="247">
        <f>IF(G71=8,'5. STD Inputs'!$C$7,IF(G71=9,'5. STD Inputs'!$D$7, IF(G71=10,'5. STD Inputs'!$E$7, IF(G71=11,'5. STD Inputs'!$F$7,"ERROR"))))</f>
        <v>0</v>
      </c>
      <c r="J71" s="67">
        <f ca="1">SUM(OFFSET(C71,-E71-1-'2. Exposure Periods'!S68,0,E71))</f>
        <v>0</v>
      </c>
      <c r="K71" s="67">
        <f ca="1">SUM(OFFSET(D71,-1-'2. Exposure Periods'!S68,0,G71))</f>
        <v>0</v>
      </c>
      <c r="L71" s="249" t="s">
        <v>150</v>
      </c>
      <c r="M71" s="68">
        <f ca="1">$J71*'1. Inputs'!$D$44</f>
        <v>0</v>
      </c>
      <c r="N71" s="68">
        <f>$B71*'1. Inputs'!$D$40</f>
        <v>0</v>
      </c>
      <c r="O71" s="68">
        <f>IF(G71=8,'5. STD Inputs'!$C$8,IF(G71=9,'5. STD Inputs'!$D$8, IF(G71=10,'5. STD Inputs'!$E$8, IF(G71=11,'5. STD Inputs'!$F$8,"ERROR"))))</f>
        <v>0</v>
      </c>
      <c r="P71" s="109">
        <f>('1. Inputs'!$D$49*$H71)*($I71/$G71)/('1. Inputs'!$D$53)</f>
        <v>0</v>
      </c>
      <c r="Q71" s="68">
        <f>'1. Inputs'!$D$17</f>
        <v>0</v>
      </c>
      <c r="R71" s="69">
        <f t="shared" ca="1" si="2"/>
        <v>0</v>
      </c>
      <c r="S71" s="54"/>
      <c r="T71" s="156">
        <f>'1. Inputs'!M75</f>
        <v>0</v>
      </c>
      <c r="U71" s="163">
        <f>'1. Inputs'!N75</f>
        <v>0</v>
      </c>
      <c r="V71" s="72">
        <f>'2. Exposure Periods'!K68</f>
        <v>15</v>
      </c>
      <c r="W71" s="72">
        <f>'2. Exposure Periods'!L68</f>
        <v>2</v>
      </c>
      <c r="X71" s="72">
        <f>'2. Exposure Periods'!M68</f>
        <v>9</v>
      </c>
      <c r="Y71" s="72">
        <f>'2. Exposure Periods'!$I68</f>
        <v>41</v>
      </c>
      <c r="Z71" s="67">
        <f ca="1">SUM(OFFSET(U71,-V71-1-'2. Exposure Periods'!S68,0,V71))</f>
        <v>0</v>
      </c>
      <c r="AA71" s="67">
        <f ca="1">SUM(OFFSET(U71,-1-'2. Exposure Periods'!S68,0,X71))</f>
        <v>0</v>
      </c>
      <c r="AB71" s="67">
        <f ca="1">SUM(OFFSET(U71,-'2. Exposure Periods'!T68,0,Y71))</f>
        <v>0</v>
      </c>
      <c r="AC71" s="109">
        <f ca="1">Z71*'1. Inputs'!$D$40</f>
        <v>0</v>
      </c>
      <c r="AD71" s="109">
        <f>SUM(T70:T71)*'1. Inputs'!$D$40</f>
        <v>0</v>
      </c>
      <c r="AE71" s="109">
        <f>IF(G71=8,'5. STD Inputs'!$I$8,IF(G71=9,'5. STD Inputs'!$J$8, IF(G71=10,'5. STD Inputs'!$K$8, IF(G71=11,'5. STD Inputs'!$L$8,"ERROR"))))</f>
        <v>0</v>
      </c>
      <c r="AF71" s="68">
        <f>-Y71*('1. Inputs'!$D$16/365)*'1. Inputs'!$D$15</f>
        <v>0</v>
      </c>
      <c r="AG71" s="68">
        <f>'1. Inputs'!$D$18</f>
        <v>0</v>
      </c>
      <c r="AH71" s="110">
        <f t="shared" ca="1" si="3"/>
        <v>0</v>
      </c>
      <c r="AJ71" s="70">
        <f t="shared" ref="AJ71:AJ125" ca="1" si="5">AH71+R71</f>
        <v>0</v>
      </c>
    </row>
    <row r="72" spans="1:36" x14ac:dyDescent="0.25">
      <c r="A72" s="65">
        <f t="shared" si="4"/>
        <v>43439</v>
      </c>
      <c r="B72" s="154">
        <f>'1. Inputs'!J76</f>
        <v>0</v>
      </c>
      <c r="C72" s="117">
        <f>'1. Inputs'!K76</f>
        <v>0</v>
      </c>
      <c r="D72" s="117">
        <f t="shared" ref="D72:D135" si="6">B72+C72</f>
        <v>0</v>
      </c>
      <c r="E72" s="72">
        <f>'2. Exposure Periods'!C69</f>
        <v>9</v>
      </c>
      <c r="F72" s="66">
        <f>'2. Exposure Periods'!D69</f>
        <v>1</v>
      </c>
      <c r="G72" s="72">
        <f>'2. Exposure Periods'!$E69</f>
        <v>9</v>
      </c>
      <c r="H72" s="72">
        <f>'2. Exposure Periods'!$I69</f>
        <v>42</v>
      </c>
      <c r="I72" s="247">
        <f>IF(G72=8,'5. STD Inputs'!$C$7,IF(G72=9,'5. STD Inputs'!$D$7, IF(G72=10,'5. STD Inputs'!$E$7, IF(G72=11,'5. STD Inputs'!$F$7,"ERROR"))))</f>
        <v>0</v>
      </c>
      <c r="J72" s="67">
        <f ca="1">SUM(OFFSET(C72,-E72-1-'2. Exposure Periods'!S69,0,E72))</f>
        <v>0</v>
      </c>
      <c r="K72" s="67">
        <f ca="1">SUM(OFFSET(D72,-1-'2. Exposure Periods'!S69,0,G72))</f>
        <v>0</v>
      </c>
      <c r="L72" s="249" t="s">
        <v>150</v>
      </c>
      <c r="M72" s="68">
        <f ca="1">$J72*'1. Inputs'!$D$44</f>
        <v>0</v>
      </c>
      <c r="N72" s="68">
        <f>$B72*'1. Inputs'!$D$40</f>
        <v>0</v>
      </c>
      <c r="O72" s="68">
        <f>IF(G72=8,'5. STD Inputs'!$C$8,IF(G72=9,'5. STD Inputs'!$D$8, IF(G72=10,'5. STD Inputs'!$E$8, IF(G72=11,'5. STD Inputs'!$F$8,"ERROR"))))</f>
        <v>0</v>
      </c>
      <c r="P72" s="109">
        <f>('1. Inputs'!$D$49*$H72)*($I72/$G72)/('1. Inputs'!$D$53)</f>
        <v>0</v>
      </c>
      <c r="Q72" s="68">
        <f>'1. Inputs'!$D$17</f>
        <v>0</v>
      </c>
      <c r="R72" s="69">
        <f t="shared" ref="R72:R125" ca="1" si="7">(O72+P72+Q72-N72+M72)</f>
        <v>0</v>
      </c>
      <c r="S72" s="54"/>
      <c r="T72" s="156">
        <f>'1. Inputs'!M76</f>
        <v>0</v>
      </c>
      <c r="U72" s="163">
        <f>'1. Inputs'!N76</f>
        <v>0</v>
      </c>
      <c r="V72" s="72">
        <f>'2. Exposure Periods'!K69</f>
        <v>9</v>
      </c>
      <c r="W72" s="72">
        <f>'2. Exposure Periods'!L69</f>
        <v>2</v>
      </c>
      <c r="X72" s="72">
        <f>'2. Exposure Periods'!M69</f>
        <v>9</v>
      </c>
      <c r="Y72" s="72">
        <f>'2. Exposure Periods'!$I69</f>
        <v>42</v>
      </c>
      <c r="Z72" s="67">
        <f ca="1">SUM(OFFSET(U72,-V72-1-'2. Exposure Periods'!S69,0,V72))</f>
        <v>0</v>
      </c>
      <c r="AA72" s="67">
        <f ca="1">SUM(OFFSET(U72,-1-'2. Exposure Periods'!S69,0,X72))</f>
        <v>0</v>
      </c>
      <c r="AB72" s="67">
        <f ca="1">SUM(OFFSET(U72,-'2. Exposure Periods'!T69,0,Y72))</f>
        <v>0</v>
      </c>
      <c r="AC72" s="109">
        <f ca="1">Z72*'1. Inputs'!$D$40</f>
        <v>0</v>
      </c>
      <c r="AD72" s="109">
        <f>SUM(T71:T72)*'1. Inputs'!$D$40</f>
        <v>0</v>
      </c>
      <c r="AE72" s="109">
        <f>IF(G72=8,'5. STD Inputs'!$I$8,IF(G72=9,'5. STD Inputs'!$J$8, IF(G72=10,'5. STD Inputs'!$K$8, IF(G72=11,'5. STD Inputs'!$L$8,"ERROR"))))</f>
        <v>0</v>
      </c>
      <c r="AF72" s="68">
        <f>-Y72*('1. Inputs'!$D$16/365)*'1. Inputs'!$D$15</f>
        <v>0</v>
      </c>
      <c r="AG72" s="68">
        <f>'1. Inputs'!$D$18</f>
        <v>0</v>
      </c>
      <c r="AH72" s="110">
        <f t="shared" ref="AH72:AH125" ca="1" si="8">AC72+AG72+AF72+AE72-AD72</f>
        <v>0</v>
      </c>
      <c r="AJ72" s="70">
        <f t="shared" ca="1" si="5"/>
        <v>0</v>
      </c>
    </row>
    <row r="73" spans="1:36" x14ac:dyDescent="0.25">
      <c r="A73" s="65">
        <f t="shared" ref="A73:A136" si="9">A72+1</f>
        <v>43440</v>
      </c>
      <c r="B73" s="154">
        <f>'1. Inputs'!J77</f>
        <v>0</v>
      </c>
      <c r="C73" s="117">
        <f>'1. Inputs'!K77</f>
        <v>0</v>
      </c>
      <c r="D73" s="117">
        <f t="shared" si="6"/>
        <v>0</v>
      </c>
      <c r="E73" s="72">
        <f>'2. Exposure Periods'!C70</f>
        <v>10</v>
      </c>
      <c r="F73" s="66">
        <f>'2. Exposure Periods'!D70</f>
        <v>1</v>
      </c>
      <c r="G73" s="72">
        <f>'2. Exposure Periods'!$E70</f>
        <v>9</v>
      </c>
      <c r="H73" s="72">
        <f>'2. Exposure Periods'!$I70</f>
        <v>43</v>
      </c>
      <c r="I73" s="247">
        <f>IF(G73=8,'5. STD Inputs'!$C$7,IF(G73=9,'5. STD Inputs'!$D$7, IF(G73=10,'5. STD Inputs'!$E$7, IF(G73=11,'5. STD Inputs'!$F$7,"ERROR"))))</f>
        <v>0</v>
      </c>
      <c r="J73" s="67">
        <f ca="1">SUM(OFFSET(C73,-E73-1-'2. Exposure Periods'!S70,0,E73))</f>
        <v>0</v>
      </c>
      <c r="K73" s="67">
        <f ca="1">SUM(OFFSET(D73,-1-'2. Exposure Periods'!S70,0,G73))</f>
        <v>0</v>
      </c>
      <c r="L73" s="249" t="s">
        <v>150</v>
      </c>
      <c r="M73" s="68">
        <f ca="1">$J73*'1. Inputs'!$D$44</f>
        <v>0</v>
      </c>
      <c r="N73" s="68">
        <f>$B73*'1. Inputs'!$D$40</f>
        <v>0</v>
      </c>
      <c r="O73" s="68">
        <f>IF(G73=8,'5. STD Inputs'!$C$8,IF(G73=9,'5. STD Inputs'!$D$8, IF(G73=10,'5. STD Inputs'!$E$8, IF(G73=11,'5. STD Inputs'!$F$8,"ERROR"))))</f>
        <v>0</v>
      </c>
      <c r="P73" s="109">
        <f>('1. Inputs'!$D$49*$H73)*($I73/$G73)/('1. Inputs'!$D$53)</f>
        <v>0</v>
      </c>
      <c r="Q73" s="68">
        <f>'1. Inputs'!$D$17</f>
        <v>0</v>
      </c>
      <c r="R73" s="69">
        <f t="shared" ca="1" si="7"/>
        <v>0</v>
      </c>
      <c r="S73" s="54"/>
      <c r="T73" s="156">
        <f>'1. Inputs'!M77</f>
        <v>0</v>
      </c>
      <c r="U73" s="163">
        <f>'1. Inputs'!N77</f>
        <v>0</v>
      </c>
      <c r="V73" s="72">
        <f>'2. Exposure Periods'!K70</f>
        <v>10</v>
      </c>
      <c r="W73" s="72">
        <f>'2. Exposure Periods'!L70</f>
        <v>2</v>
      </c>
      <c r="X73" s="72">
        <f>'2. Exposure Periods'!M70</f>
        <v>9</v>
      </c>
      <c r="Y73" s="72">
        <f>'2. Exposure Periods'!$I70</f>
        <v>43</v>
      </c>
      <c r="Z73" s="67">
        <f ca="1">SUM(OFFSET(U73,-V73-1-'2. Exposure Periods'!S70,0,V73))</f>
        <v>0</v>
      </c>
      <c r="AA73" s="67">
        <f ca="1">SUM(OFFSET(U73,-1-'2. Exposure Periods'!S70,0,X73))</f>
        <v>0</v>
      </c>
      <c r="AB73" s="67">
        <f ca="1">SUM(OFFSET(U73,-'2. Exposure Periods'!T70,0,Y73))</f>
        <v>0</v>
      </c>
      <c r="AC73" s="109">
        <f ca="1">Z73*'1. Inputs'!$D$40</f>
        <v>0</v>
      </c>
      <c r="AD73" s="109">
        <f>SUM(T72:T73)*'1. Inputs'!$D$40</f>
        <v>0</v>
      </c>
      <c r="AE73" s="109">
        <f>IF(G73=8,'5. STD Inputs'!$I$8,IF(G73=9,'5. STD Inputs'!$J$8, IF(G73=10,'5. STD Inputs'!$K$8, IF(G73=11,'5. STD Inputs'!$L$8,"ERROR"))))</f>
        <v>0</v>
      </c>
      <c r="AF73" s="68">
        <f>-Y73*('1. Inputs'!$D$16/365)*'1. Inputs'!$D$15</f>
        <v>0</v>
      </c>
      <c r="AG73" s="68">
        <f>'1. Inputs'!$D$18</f>
        <v>0</v>
      </c>
      <c r="AH73" s="110">
        <f t="shared" ca="1" si="8"/>
        <v>0</v>
      </c>
      <c r="AJ73" s="70">
        <f t="shared" ca="1" si="5"/>
        <v>0</v>
      </c>
    </row>
    <row r="74" spans="1:36" x14ac:dyDescent="0.25">
      <c r="A74" s="65">
        <f t="shared" si="9"/>
        <v>43441</v>
      </c>
      <c r="B74" s="154">
        <f>'1. Inputs'!J78</f>
        <v>0</v>
      </c>
      <c r="C74" s="117">
        <f>'1. Inputs'!K78</f>
        <v>0</v>
      </c>
      <c r="D74" s="117">
        <f t="shared" si="6"/>
        <v>0</v>
      </c>
      <c r="E74" s="72">
        <f>'2. Exposure Periods'!C71</f>
        <v>11</v>
      </c>
      <c r="F74" s="66">
        <f>'2. Exposure Periods'!D71</f>
        <v>1</v>
      </c>
      <c r="G74" s="72">
        <f>'2. Exposure Periods'!$E71</f>
        <v>9</v>
      </c>
      <c r="H74" s="72">
        <f>'2. Exposure Periods'!$I71</f>
        <v>44</v>
      </c>
      <c r="I74" s="247">
        <f>IF(G74=8,'5. STD Inputs'!$C$7,IF(G74=9,'5. STD Inputs'!$D$7, IF(G74=10,'5. STD Inputs'!$E$7, IF(G74=11,'5. STD Inputs'!$F$7,"ERROR"))))</f>
        <v>0</v>
      </c>
      <c r="J74" s="67">
        <f ca="1">SUM(OFFSET(C74,-E74-1-'2. Exposure Periods'!S71,0,E74))</f>
        <v>0</v>
      </c>
      <c r="K74" s="67">
        <f ca="1">SUM(OFFSET(D74,-1-'2. Exposure Periods'!S71,0,G74))</f>
        <v>0</v>
      </c>
      <c r="L74" s="249" t="s">
        <v>150</v>
      </c>
      <c r="M74" s="68">
        <f ca="1">$J74*'1. Inputs'!$D$44</f>
        <v>0</v>
      </c>
      <c r="N74" s="68">
        <f>$B74*'1. Inputs'!$D$40</f>
        <v>0</v>
      </c>
      <c r="O74" s="68">
        <f>IF(G74=8,'5. STD Inputs'!$C$8,IF(G74=9,'5. STD Inputs'!$D$8, IF(G74=10,'5. STD Inputs'!$E$8, IF(G74=11,'5. STD Inputs'!$F$8,"ERROR"))))</f>
        <v>0</v>
      </c>
      <c r="P74" s="109">
        <f>('1. Inputs'!$D$49*$H74)*($I74/$G74)/('1. Inputs'!$D$53)</f>
        <v>0</v>
      </c>
      <c r="Q74" s="68">
        <f>'1. Inputs'!$D$17</f>
        <v>0</v>
      </c>
      <c r="R74" s="69">
        <f t="shared" ca="1" si="7"/>
        <v>0</v>
      </c>
      <c r="S74" s="54"/>
      <c r="T74" s="156">
        <f>'1. Inputs'!M78</f>
        <v>0</v>
      </c>
      <c r="U74" s="163">
        <f>'1. Inputs'!N78</f>
        <v>0</v>
      </c>
      <c r="V74" s="72">
        <f>'2. Exposure Periods'!K71</f>
        <v>11</v>
      </c>
      <c r="W74" s="72">
        <f>'2. Exposure Periods'!L71</f>
        <v>2</v>
      </c>
      <c r="X74" s="72">
        <f>'2. Exposure Periods'!M71</f>
        <v>9</v>
      </c>
      <c r="Y74" s="72">
        <f>'2. Exposure Periods'!$I71</f>
        <v>44</v>
      </c>
      <c r="Z74" s="67">
        <f ca="1">SUM(OFFSET(U74,-V74-1-'2. Exposure Periods'!S71,0,V74))</f>
        <v>0</v>
      </c>
      <c r="AA74" s="67">
        <f ca="1">SUM(OFFSET(U74,-1-'2. Exposure Periods'!S71,0,X74))</f>
        <v>0</v>
      </c>
      <c r="AB74" s="67">
        <f ca="1">SUM(OFFSET(U74,-'2. Exposure Periods'!T71,0,Y74))</f>
        <v>0</v>
      </c>
      <c r="AC74" s="109">
        <f ca="1">Z74*'1. Inputs'!$D$40</f>
        <v>0</v>
      </c>
      <c r="AD74" s="109">
        <f>SUM(T73:T74)*'1. Inputs'!$D$40</f>
        <v>0</v>
      </c>
      <c r="AE74" s="109">
        <f>IF(G74=8,'5. STD Inputs'!$I$8,IF(G74=9,'5. STD Inputs'!$J$8, IF(G74=10,'5. STD Inputs'!$K$8, IF(G74=11,'5. STD Inputs'!$L$8,"ERROR"))))</f>
        <v>0</v>
      </c>
      <c r="AF74" s="68">
        <f>-Y74*('1. Inputs'!$D$16/365)*'1. Inputs'!$D$15</f>
        <v>0</v>
      </c>
      <c r="AG74" s="68">
        <f>'1. Inputs'!$D$18</f>
        <v>0</v>
      </c>
      <c r="AH74" s="110">
        <f t="shared" ca="1" si="8"/>
        <v>0</v>
      </c>
      <c r="AJ74" s="70">
        <f t="shared" ca="1" si="5"/>
        <v>0</v>
      </c>
    </row>
    <row r="75" spans="1:36" x14ac:dyDescent="0.25">
      <c r="A75" s="65">
        <f t="shared" si="9"/>
        <v>43442</v>
      </c>
      <c r="B75" s="154">
        <f>'1. Inputs'!J79</f>
        <v>0</v>
      </c>
      <c r="C75" s="117">
        <f>'1. Inputs'!K79</f>
        <v>0</v>
      </c>
      <c r="D75" s="117">
        <f t="shared" si="6"/>
        <v>0</v>
      </c>
      <c r="E75" s="72">
        <f>'2. Exposure Periods'!C72</f>
        <v>11</v>
      </c>
      <c r="F75" s="66">
        <f>'2. Exposure Periods'!D72</f>
        <v>1</v>
      </c>
      <c r="G75" s="72">
        <f>'2. Exposure Periods'!$E72</f>
        <v>10</v>
      </c>
      <c r="H75" s="72">
        <f>'2. Exposure Periods'!$I72</f>
        <v>45</v>
      </c>
      <c r="I75" s="247">
        <f>IF(G75=8,'5. STD Inputs'!$C$7,IF(G75=9,'5. STD Inputs'!$D$7, IF(G75=10,'5. STD Inputs'!$E$7, IF(G75=11,'5. STD Inputs'!$F$7,"ERROR"))))</f>
        <v>0</v>
      </c>
      <c r="J75" s="67">
        <f ca="1">SUM(OFFSET(C75,-E75-1-'2. Exposure Periods'!S72,0,E75))</f>
        <v>0</v>
      </c>
      <c r="K75" s="67">
        <f ca="1">SUM(OFFSET(D75,-1-'2. Exposure Periods'!S72,0,G75))</f>
        <v>0</v>
      </c>
      <c r="L75" s="249" t="s">
        <v>150</v>
      </c>
      <c r="M75" s="68">
        <f ca="1">$J75*'1. Inputs'!$D$44</f>
        <v>0</v>
      </c>
      <c r="N75" s="68">
        <f>$B75*'1. Inputs'!$D$40</f>
        <v>0</v>
      </c>
      <c r="O75" s="68">
        <f>IF(G75=8,'5. STD Inputs'!$C$8,IF(G75=9,'5. STD Inputs'!$D$8, IF(G75=10,'5. STD Inputs'!$E$8, IF(G75=11,'5. STD Inputs'!$F$8,"ERROR"))))</f>
        <v>0</v>
      </c>
      <c r="P75" s="109">
        <f>('1. Inputs'!$D$49*$H75)*($I75/$G75)/('1. Inputs'!$D$53)</f>
        <v>0</v>
      </c>
      <c r="Q75" s="68">
        <f>'1. Inputs'!$D$17</f>
        <v>0</v>
      </c>
      <c r="R75" s="69">
        <f t="shared" ca="1" si="7"/>
        <v>0</v>
      </c>
      <c r="S75" s="54"/>
      <c r="T75" s="156">
        <f>'1. Inputs'!M79</f>
        <v>0</v>
      </c>
      <c r="U75" s="163">
        <f>'1. Inputs'!N79</f>
        <v>0</v>
      </c>
      <c r="V75" s="72">
        <f>'2. Exposure Periods'!K72</f>
        <v>11</v>
      </c>
      <c r="W75" s="72">
        <f>'2. Exposure Periods'!L72</f>
        <v>2</v>
      </c>
      <c r="X75" s="72">
        <f>'2. Exposure Periods'!M72</f>
        <v>10</v>
      </c>
      <c r="Y75" s="72">
        <f>'2. Exposure Periods'!$I72</f>
        <v>45</v>
      </c>
      <c r="Z75" s="67">
        <f ca="1">SUM(OFFSET(U75,-V75-1-'2. Exposure Periods'!S72,0,V75))</f>
        <v>0</v>
      </c>
      <c r="AA75" s="67">
        <f ca="1">SUM(OFFSET(U75,-1-'2. Exposure Periods'!S72,0,X75))</f>
        <v>0</v>
      </c>
      <c r="AB75" s="67">
        <f ca="1">SUM(OFFSET(U75,-'2. Exposure Periods'!T72,0,Y75))</f>
        <v>0</v>
      </c>
      <c r="AC75" s="109">
        <f ca="1">Z75*'1. Inputs'!$D$40</f>
        <v>0</v>
      </c>
      <c r="AD75" s="109">
        <f>SUM(T74:T75)*'1. Inputs'!$D$40</f>
        <v>0</v>
      </c>
      <c r="AE75" s="109">
        <f>IF(G75=8,'5. STD Inputs'!$I$8,IF(G75=9,'5. STD Inputs'!$J$8, IF(G75=10,'5. STD Inputs'!$K$8, IF(G75=11,'5. STD Inputs'!$L$8,"ERROR"))))</f>
        <v>0</v>
      </c>
      <c r="AF75" s="68">
        <f>-Y75*('1. Inputs'!$D$16/365)*'1. Inputs'!$D$15</f>
        <v>0</v>
      </c>
      <c r="AG75" s="68">
        <f>'1. Inputs'!$D$18</f>
        <v>0</v>
      </c>
      <c r="AH75" s="110">
        <f t="shared" ca="1" si="8"/>
        <v>0</v>
      </c>
      <c r="AJ75" s="70">
        <f t="shared" ca="1" si="5"/>
        <v>0</v>
      </c>
    </row>
    <row r="76" spans="1:36" x14ac:dyDescent="0.25">
      <c r="A76" s="65">
        <f t="shared" si="9"/>
        <v>43443</v>
      </c>
      <c r="B76" s="154">
        <f>'1. Inputs'!J80</f>
        <v>0</v>
      </c>
      <c r="C76" s="117">
        <f>'1. Inputs'!K80</f>
        <v>0</v>
      </c>
      <c r="D76" s="117">
        <f t="shared" si="6"/>
        <v>0</v>
      </c>
      <c r="E76" s="72">
        <f>'2. Exposure Periods'!C73</f>
        <v>11</v>
      </c>
      <c r="F76" s="66">
        <f>'2. Exposure Periods'!D73</f>
        <v>1</v>
      </c>
      <c r="G76" s="72">
        <f>'2. Exposure Periods'!$E73</f>
        <v>11</v>
      </c>
      <c r="H76" s="72">
        <f>'2. Exposure Periods'!$I73</f>
        <v>46</v>
      </c>
      <c r="I76" s="247">
        <f>IF(G76=8,'5. STD Inputs'!$C$7,IF(G76=9,'5. STD Inputs'!$D$7, IF(G76=10,'5. STD Inputs'!$E$7, IF(G76=11,'5. STD Inputs'!$F$7,"ERROR"))))</f>
        <v>0</v>
      </c>
      <c r="J76" s="67">
        <f ca="1">SUM(OFFSET(C76,-E76-1-'2. Exposure Periods'!S73,0,E76))</f>
        <v>0</v>
      </c>
      <c r="K76" s="67">
        <f ca="1">SUM(OFFSET(D76,-1-'2. Exposure Periods'!S73,0,G76))</f>
        <v>0</v>
      </c>
      <c r="L76" s="249" t="s">
        <v>150</v>
      </c>
      <c r="M76" s="68">
        <f ca="1">$J76*'1. Inputs'!$D$44</f>
        <v>0</v>
      </c>
      <c r="N76" s="68">
        <f>$B76*'1. Inputs'!$D$40</f>
        <v>0</v>
      </c>
      <c r="O76" s="68">
        <f>IF(G76=8,'5. STD Inputs'!$C$8,IF(G76=9,'5. STD Inputs'!$D$8, IF(G76=10,'5. STD Inputs'!$E$8, IF(G76=11,'5. STD Inputs'!$F$8,"ERROR"))))</f>
        <v>0</v>
      </c>
      <c r="P76" s="109">
        <f>('1. Inputs'!$D$49*$H76)*($I76/$G76)/('1. Inputs'!$D$53)</f>
        <v>0</v>
      </c>
      <c r="Q76" s="68">
        <f>'1. Inputs'!$D$17</f>
        <v>0</v>
      </c>
      <c r="R76" s="69">
        <f t="shared" ca="1" si="7"/>
        <v>0</v>
      </c>
      <c r="S76" s="54"/>
      <c r="T76" s="156">
        <f>'1. Inputs'!M80</f>
        <v>0</v>
      </c>
      <c r="U76" s="163">
        <f>'1. Inputs'!N80</f>
        <v>0</v>
      </c>
      <c r="V76" s="72">
        <f>'2. Exposure Periods'!K73</f>
        <v>11</v>
      </c>
      <c r="W76" s="72">
        <f>'2. Exposure Periods'!L73</f>
        <v>2</v>
      </c>
      <c r="X76" s="72">
        <f>'2. Exposure Periods'!M73</f>
        <v>11</v>
      </c>
      <c r="Y76" s="72">
        <f>'2. Exposure Periods'!$I73</f>
        <v>46</v>
      </c>
      <c r="Z76" s="67">
        <f ca="1">SUM(OFFSET(U76,-V76-1-'2. Exposure Periods'!S73,0,V76))</f>
        <v>0</v>
      </c>
      <c r="AA76" s="67">
        <f ca="1">SUM(OFFSET(U76,-1-'2. Exposure Periods'!S73,0,X76))</f>
        <v>0</v>
      </c>
      <c r="AB76" s="67">
        <f ca="1">SUM(OFFSET(U76,-'2. Exposure Periods'!T73,0,Y76))</f>
        <v>0</v>
      </c>
      <c r="AC76" s="109">
        <f ca="1">Z76*'1. Inputs'!$D$40</f>
        <v>0</v>
      </c>
      <c r="AD76" s="109">
        <f>SUM(T75:T76)*'1. Inputs'!$D$40</f>
        <v>0</v>
      </c>
      <c r="AE76" s="109">
        <f>IF(G76=8,'5. STD Inputs'!$I$8,IF(G76=9,'5. STD Inputs'!$J$8, IF(G76=10,'5. STD Inputs'!$K$8, IF(G76=11,'5. STD Inputs'!$L$8,"ERROR"))))</f>
        <v>0</v>
      </c>
      <c r="AF76" s="68">
        <f>-Y76*('1. Inputs'!$D$16/365)*'1. Inputs'!$D$15</f>
        <v>0</v>
      </c>
      <c r="AG76" s="68">
        <f>'1. Inputs'!$D$18</f>
        <v>0</v>
      </c>
      <c r="AH76" s="110">
        <f t="shared" ca="1" si="8"/>
        <v>0</v>
      </c>
      <c r="AJ76" s="70">
        <f t="shared" ca="1" si="5"/>
        <v>0</v>
      </c>
    </row>
    <row r="77" spans="1:36" x14ac:dyDescent="0.25">
      <c r="A77" s="65">
        <f t="shared" si="9"/>
        <v>43444</v>
      </c>
      <c r="B77" s="154">
        <f>'1. Inputs'!J81</f>
        <v>0</v>
      </c>
      <c r="C77" s="117">
        <f>'1. Inputs'!K81</f>
        <v>0</v>
      </c>
      <c r="D77" s="117">
        <f t="shared" si="6"/>
        <v>0</v>
      </c>
      <c r="E77" s="72">
        <f>'2. Exposure Periods'!C74</f>
        <v>14</v>
      </c>
      <c r="F77" s="66">
        <f>'2. Exposure Periods'!D74</f>
        <v>1</v>
      </c>
      <c r="G77" s="72">
        <f>'2. Exposure Periods'!$E74</f>
        <v>9</v>
      </c>
      <c r="H77" s="72">
        <f>'2. Exposure Periods'!$I74</f>
        <v>47</v>
      </c>
      <c r="I77" s="247">
        <f>IF(G77=8,'5. STD Inputs'!$C$7,IF(G77=9,'5. STD Inputs'!$D$7, IF(G77=10,'5. STD Inputs'!$E$7, IF(G77=11,'5. STD Inputs'!$F$7,"ERROR"))))</f>
        <v>0</v>
      </c>
      <c r="J77" s="67">
        <f ca="1">SUM(OFFSET(C77,-E77-1-'2. Exposure Periods'!S74,0,E77))</f>
        <v>0</v>
      </c>
      <c r="K77" s="67">
        <f ca="1">SUM(OFFSET(D77,-1-'2. Exposure Periods'!S74,0,G77))</f>
        <v>0</v>
      </c>
      <c r="L77" s="249" t="s">
        <v>150</v>
      </c>
      <c r="M77" s="68">
        <f ca="1">$J77*'1. Inputs'!$D$44</f>
        <v>0</v>
      </c>
      <c r="N77" s="68">
        <f>$B77*'1. Inputs'!$D$40</f>
        <v>0</v>
      </c>
      <c r="O77" s="68">
        <f>IF(G77=8,'5. STD Inputs'!$C$8,IF(G77=9,'5. STD Inputs'!$D$8, IF(G77=10,'5. STD Inputs'!$E$8, IF(G77=11,'5. STD Inputs'!$F$8,"ERROR"))))</f>
        <v>0</v>
      </c>
      <c r="P77" s="109">
        <f>('1. Inputs'!$D$49*$H77)*($I77/$G77)/('1. Inputs'!$D$53)</f>
        <v>0</v>
      </c>
      <c r="Q77" s="68">
        <f>'1. Inputs'!$D$17</f>
        <v>0</v>
      </c>
      <c r="R77" s="69">
        <f t="shared" ca="1" si="7"/>
        <v>0</v>
      </c>
      <c r="S77" s="54"/>
      <c r="T77" s="156">
        <f>'1. Inputs'!M81</f>
        <v>0</v>
      </c>
      <c r="U77" s="163">
        <f>'1. Inputs'!N81</f>
        <v>0</v>
      </c>
      <c r="V77" s="72">
        <f>'2. Exposure Periods'!K74</f>
        <v>14</v>
      </c>
      <c r="W77" s="72">
        <f>'2. Exposure Periods'!L74</f>
        <v>2</v>
      </c>
      <c r="X77" s="72">
        <f>'2. Exposure Periods'!M74</f>
        <v>9</v>
      </c>
      <c r="Y77" s="72">
        <f>'2. Exposure Periods'!$I74</f>
        <v>47</v>
      </c>
      <c r="Z77" s="67">
        <f ca="1">SUM(OFFSET(U77,-V77-1-'2. Exposure Periods'!S74,0,V77))</f>
        <v>0</v>
      </c>
      <c r="AA77" s="67">
        <f ca="1">SUM(OFFSET(U77,-1-'2. Exposure Periods'!S74,0,X77))</f>
        <v>0</v>
      </c>
      <c r="AB77" s="67">
        <f ca="1">SUM(OFFSET(U77,-'2. Exposure Periods'!T74,0,Y77))</f>
        <v>0</v>
      </c>
      <c r="AC77" s="109">
        <f ca="1">Z77*'1. Inputs'!$D$40</f>
        <v>0</v>
      </c>
      <c r="AD77" s="109">
        <f>SUM(T76:T77)*'1. Inputs'!$D$40</f>
        <v>0</v>
      </c>
      <c r="AE77" s="109">
        <f>IF(G77=8,'5. STD Inputs'!$I$8,IF(G77=9,'5. STD Inputs'!$J$8, IF(G77=10,'5. STD Inputs'!$K$8, IF(G77=11,'5. STD Inputs'!$L$8,"ERROR"))))</f>
        <v>0</v>
      </c>
      <c r="AF77" s="68">
        <f>-Y77*('1. Inputs'!$D$16/365)*'1. Inputs'!$D$15</f>
        <v>0</v>
      </c>
      <c r="AG77" s="68">
        <f>'1. Inputs'!$D$18</f>
        <v>0</v>
      </c>
      <c r="AH77" s="110">
        <f t="shared" ca="1" si="8"/>
        <v>0</v>
      </c>
      <c r="AJ77" s="70">
        <f t="shared" ca="1" si="5"/>
        <v>0</v>
      </c>
    </row>
    <row r="78" spans="1:36" x14ac:dyDescent="0.25">
      <c r="A78" s="65">
        <f t="shared" si="9"/>
        <v>43445</v>
      </c>
      <c r="B78" s="154">
        <f>'1. Inputs'!J82</f>
        <v>0</v>
      </c>
      <c r="C78" s="117">
        <f>'1. Inputs'!K82</f>
        <v>0</v>
      </c>
      <c r="D78" s="117">
        <f t="shared" si="6"/>
        <v>0</v>
      </c>
      <c r="E78" s="72">
        <f>'2. Exposure Periods'!C75</f>
        <v>15</v>
      </c>
      <c r="F78" s="66">
        <f>'2. Exposure Periods'!D75</f>
        <v>1</v>
      </c>
      <c r="G78" s="72">
        <f>'2. Exposure Periods'!$E75</f>
        <v>9</v>
      </c>
      <c r="H78" s="72">
        <f>'2. Exposure Periods'!$I75</f>
        <v>48</v>
      </c>
      <c r="I78" s="247">
        <f>IF(G78=8,'5. STD Inputs'!$C$7,IF(G78=9,'5. STD Inputs'!$D$7, IF(G78=10,'5. STD Inputs'!$E$7, IF(G78=11,'5. STD Inputs'!$F$7,"ERROR"))))</f>
        <v>0</v>
      </c>
      <c r="J78" s="67">
        <f ca="1">SUM(OFFSET(C78,-E78-1-'2. Exposure Periods'!S75,0,E78))</f>
        <v>0</v>
      </c>
      <c r="K78" s="67">
        <f ca="1">SUM(OFFSET(D78,-1-'2. Exposure Periods'!S75,0,G78))</f>
        <v>0</v>
      </c>
      <c r="L78" s="249" t="s">
        <v>150</v>
      </c>
      <c r="M78" s="68">
        <f ca="1">$J78*'1. Inputs'!$D$44</f>
        <v>0</v>
      </c>
      <c r="N78" s="68">
        <f>$B78*'1. Inputs'!$D$40</f>
        <v>0</v>
      </c>
      <c r="O78" s="68">
        <f>IF(G78=8,'5. STD Inputs'!$C$8,IF(G78=9,'5. STD Inputs'!$D$8, IF(G78=10,'5. STD Inputs'!$E$8, IF(G78=11,'5. STD Inputs'!$F$8,"ERROR"))))</f>
        <v>0</v>
      </c>
      <c r="P78" s="109">
        <f>('1. Inputs'!$D$49*$H78)*($I78/$G78)/('1. Inputs'!$D$53)</f>
        <v>0</v>
      </c>
      <c r="Q78" s="68">
        <f>'1. Inputs'!$D$17</f>
        <v>0</v>
      </c>
      <c r="R78" s="69">
        <f t="shared" ca="1" si="7"/>
        <v>0</v>
      </c>
      <c r="S78" s="54"/>
      <c r="T78" s="156">
        <f>'1. Inputs'!M82</f>
        <v>0</v>
      </c>
      <c r="U78" s="163">
        <f>'1. Inputs'!N82</f>
        <v>0</v>
      </c>
      <c r="V78" s="72">
        <f>'2. Exposure Periods'!K75</f>
        <v>15</v>
      </c>
      <c r="W78" s="72">
        <f>'2. Exposure Periods'!L75</f>
        <v>2</v>
      </c>
      <c r="X78" s="72">
        <f>'2. Exposure Periods'!M75</f>
        <v>9</v>
      </c>
      <c r="Y78" s="72">
        <f>'2. Exposure Periods'!$I75</f>
        <v>48</v>
      </c>
      <c r="Z78" s="67">
        <f ca="1">SUM(OFFSET(U78,-V78-1-'2. Exposure Periods'!S75,0,V78))</f>
        <v>0</v>
      </c>
      <c r="AA78" s="67">
        <f ca="1">SUM(OFFSET(U78,-1-'2. Exposure Periods'!S75,0,X78))</f>
        <v>0</v>
      </c>
      <c r="AB78" s="67">
        <f ca="1">SUM(OFFSET(U78,-'2. Exposure Periods'!T75,0,Y78))</f>
        <v>0</v>
      </c>
      <c r="AC78" s="109">
        <f ca="1">Z78*'1. Inputs'!$D$40</f>
        <v>0</v>
      </c>
      <c r="AD78" s="109">
        <f>SUM(T77:T78)*'1. Inputs'!$D$40</f>
        <v>0</v>
      </c>
      <c r="AE78" s="109">
        <f>IF(G78=8,'5. STD Inputs'!$I$8,IF(G78=9,'5. STD Inputs'!$J$8, IF(G78=10,'5. STD Inputs'!$K$8, IF(G78=11,'5. STD Inputs'!$L$8,"ERROR"))))</f>
        <v>0</v>
      </c>
      <c r="AF78" s="68">
        <f>-Y78*('1. Inputs'!$D$16/365)*'1. Inputs'!$D$15</f>
        <v>0</v>
      </c>
      <c r="AG78" s="68">
        <f>'1. Inputs'!$D$18</f>
        <v>0</v>
      </c>
      <c r="AH78" s="110">
        <f t="shared" ca="1" si="8"/>
        <v>0</v>
      </c>
      <c r="AJ78" s="70">
        <f t="shared" ca="1" si="5"/>
        <v>0</v>
      </c>
    </row>
    <row r="79" spans="1:36" x14ac:dyDescent="0.25">
      <c r="A79" s="65">
        <f t="shared" si="9"/>
        <v>43446</v>
      </c>
      <c r="B79" s="154">
        <f>'1. Inputs'!J83</f>
        <v>0</v>
      </c>
      <c r="C79" s="117">
        <f>'1. Inputs'!K83</f>
        <v>0</v>
      </c>
      <c r="D79" s="117">
        <f t="shared" si="6"/>
        <v>0</v>
      </c>
      <c r="E79" s="72">
        <f>'2. Exposure Periods'!C76</f>
        <v>9</v>
      </c>
      <c r="F79" s="66">
        <f>'2. Exposure Periods'!D76</f>
        <v>1</v>
      </c>
      <c r="G79" s="72">
        <f>'2. Exposure Periods'!$E76</f>
        <v>9</v>
      </c>
      <c r="H79" s="72">
        <f>'2. Exposure Periods'!$I76</f>
        <v>49</v>
      </c>
      <c r="I79" s="247">
        <f>IF(G79=8,'5. STD Inputs'!$C$7,IF(G79=9,'5. STD Inputs'!$D$7, IF(G79=10,'5. STD Inputs'!$E$7, IF(G79=11,'5. STD Inputs'!$F$7,"ERROR"))))</f>
        <v>0</v>
      </c>
      <c r="J79" s="67">
        <f ca="1">SUM(OFFSET(C79,-E79-1-'2. Exposure Periods'!S76,0,E79))</f>
        <v>0</v>
      </c>
      <c r="K79" s="67">
        <f ca="1">SUM(OFFSET(D79,-1-'2. Exposure Periods'!S76,0,G79))</f>
        <v>0</v>
      </c>
      <c r="L79" s="249" t="s">
        <v>150</v>
      </c>
      <c r="M79" s="68">
        <f ca="1">$J79*'1. Inputs'!$D$44</f>
        <v>0</v>
      </c>
      <c r="N79" s="68">
        <f>$B79*'1. Inputs'!$D$40</f>
        <v>0</v>
      </c>
      <c r="O79" s="68">
        <f>IF(G79=8,'5. STD Inputs'!$C$8,IF(G79=9,'5. STD Inputs'!$D$8, IF(G79=10,'5. STD Inputs'!$E$8, IF(G79=11,'5. STD Inputs'!$F$8,"ERROR"))))</f>
        <v>0</v>
      </c>
      <c r="P79" s="109">
        <f>('1. Inputs'!$D$49*$H79)*($I79/$G79)/('1. Inputs'!$D$53)</f>
        <v>0</v>
      </c>
      <c r="Q79" s="68">
        <f>'1. Inputs'!$D$17</f>
        <v>0</v>
      </c>
      <c r="R79" s="69">
        <f t="shared" ca="1" si="7"/>
        <v>0</v>
      </c>
      <c r="S79" s="54"/>
      <c r="T79" s="156">
        <f>'1. Inputs'!M83</f>
        <v>0</v>
      </c>
      <c r="U79" s="163">
        <f>'1. Inputs'!N83</f>
        <v>0</v>
      </c>
      <c r="V79" s="72">
        <f>'2. Exposure Periods'!K76</f>
        <v>9</v>
      </c>
      <c r="W79" s="72">
        <f>'2. Exposure Periods'!L76</f>
        <v>2</v>
      </c>
      <c r="X79" s="72">
        <f>'2. Exposure Periods'!M76</f>
        <v>9</v>
      </c>
      <c r="Y79" s="72">
        <f>'2. Exposure Periods'!$I76</f>
        <v>49</v>
      </c>
      <c r="Z79" s="67">
        <f ca="1">SUM(OFFSET(U79,-V79-1-'2. Exposure Periods'!S76,0,V79))</f>
        <v>0</v>
      </c>
      <c r="AA79" s="67">
        <f ca="1">SUM(OFFSET(U79,-1-'2. Exposure Periods'!S76,0,X79))</f>
        <v>0</v>
      </c>
      <c r="AB79" s="67">
        <f ca="1">SUM(OFFSET(U79,-'2. Exposure Periods'!T76,0,Y79))</f>
        <v>0</v>
      </c>
      <c r="AC79" s="109">
        <f ca="1">Z79*'1. Inputs'!$D$40</f>
        <v>0</v>
      </c>
      <c r="AD79" s="109">
        <f>SUM(T78:T79)*'1. Inputs'!$D$40</f>
        <v>0</v>
      </c>
      <c r="AE79" s="109">
        <f>IF(G79=8,'5. STD Inputs'!$I$8,IF(G79=9,'5. STD Inputs'!$J$8, IF(G79=10,'5. STD Inputs'!$K$8, IF(G79=11,'5. STD Inputs'!$L$8,"ERROR"))))</f>
        <v>0</v>
      </c>
      <c r="AF79" s="68">
        <f>-Y79*('1. Inputs'!$D$16/365)*'1. Inputs'!$D$15</f>
        <v>0</v>
      </c>
      <c r="AG79" s="68">
        <f>'1. Inputs'!$D$18</f>
        <v>0</v>
      </c>
      <c r="AH79" s="110">
        <f t="shared" ca="1" si="8"/>
        <v>0</v>
      </c>
      <c r="AJ79" s="70">
        <f t="shared" ca="1" si="5"/>
        <v>0</v>
      </c>
    </row>
    <row r="80" spans="1:36" x14ac:dyDescent="0.25">
      <c r="A80" s="65">
        <f t="shared" si="9"/>
        <v>43447</v>
      </c>
      <c r="B80" s="154">
        <f>'1. Inputs'!J84</f>
        <v>0</v>
      </c>
      <c r="C80" s="117">
        <f>'1. Inputs'!K84</f>
        <v>0</v>
      </c>
      <c r="D80" s="117">
        <f t="shared" si="6"/>
        <v>0</v>
      </c>
      <c r="E80" s="72">
        <f>'2. Exposure Periods'!C77</f>
        <v>10</v>
      </c>
      <c r="F80" s="66">
        <f>'2. Exposure Periods'!D77</f>
        <v>1</v>
      </c>
      <c r="G80" s="72">
        <f>'2. Exposure Periods'!$E77</f>
        <v>9</v>
      </c>
      <c r="H80" s="72">
        <f>'2. Exposure Periods'!$I77</f>
        <v>50</v>
      </c>
      <c r="I80" s="247">
        <f>IF(G80=8,'5. STD Inputs'!$C$7,IF(G80=9,'5. STD Inputs'!$D$7, IF(G80=10,'5. STD Inputs'!$E$7, IF(G80=11,'5. STD Inputs'!$F$7,"ERROR"))))</f>
        <v>0</v>
      </c>
      <c r="J80" s="67">
        <f ca="1">SUM(OFFSET(C80,-E80-1-'2. Exposure Periods'!S77,0,E80))</f>
        <v>0</v>
      </c>
      <c r="K80" s="67">
        <f ca="1">SUM(OFFSET(D80,-1-'2. Exposure Periods'!S77,0,G80))</f>
        <v>0</v>
      </c>
      <c r="L80" s="249" t="s">
        <v>150</v>
      </c>
      <c r="M80" s="68">
        <f ca="1">$J80*'1. Inputs'!$D$44</f>
        <v>0</v>
      </c>
      <c r="N80" s="68">
        <f>$B80*'1. Inputs'!$D$40</f>
        <v>0</v>
      </c>
      <c r="O80" s="68">
        <f>IF(G80=8,'5. STD Inputs'!$C$8,IF(G80=9,'5. STD Inputs'!$D$8, IF(G80=10,'5. STD Inputs'!$E$8, IF(G80=11,'5. STD Inputs'!$F$8,"ERROR"))))</f>
        <v>0</v>
      </c>
      <c r="P80" s="109">
        <f>('1. Inputs'!$D$49*$H80)*($I80/$G80)/('1. Inputs'!$D$53)</f>
        <v>0</v>
      </c>
      <c r="Q80" s="68">
        <f>'1. Inputs'!$D$17</f>
        <v>0</v>
      </c>
      <c r="R80" s="69">
        <f t="shared" ca="1" si="7"/>
        <v>0</v>
      </c>
      <c r="S80" s="54"/>
      <c r="T80" s="156">
        <f>'1. Inputs'!M84</f>
        <v>0</v>
      </c>
      <c r="U80" s="163">
        <f>'1. Inputs'!N84</f>
        <v>0</v>
      </c>
      <c r="V80" s="72">
        <f>'2. Exposure Periods'!K77</f>
        <v>10</v>
      </c>
      <c r="W80" s="72">
        <f>'2. Exposure Periods'!L77</f>
        <v>2</v>
      </c>
      <c r="X80" s="72">
        <f>'2. Exposure Periods'!M77</f>
        <v>9</v>
      </c>
      <c r="Y80" s="72">
        <f>'2. Exposure Periods'!$I77</f>
        <v>50</v>
      </c>
      <c r="Z80" s="67">
        <f ca="1">SUM(OFFSET(U80,-V80-1-'2. Exposure Periods'!S77,0,V80))</f>
        <v>0</v>
      </c>
      <c r="AA80" s="67">
        <f ca="1">SUM(OFFSET(U80,-1-'2. Exposure Periods'!S77,0,X80))</f>
        <v>0</v>
      </c>
      <c r="AB80" s="67">
        <f ca="1">SUM(OFFSET(U80,-'2. Exposure Periods'!T77,0,Y80))</f>
        <v>0</v>
      </c>
      <c r="AC80" s="109">
        <f ca="1">Z80*'1. Inputs'!$D$40</f>
        <v>0</v>
      </c>
      <c r="AD80" s="109">
        <f>SUM(T79:T80)*'1. Inputs'!$D$40</f>
        <v>0</v>
      </c>
      <c r="AE80" s="109">
        <f>IF(G80=8,'5. STD Inputs'!$I$8,IF(G80=9,'5. STD Inputs'!$J$8, IF(G80=10,'5. STD Inputs'!$K$8, IF(G80=11,'5. STD Inputs'!$L$8,"ERROR"))))</f>
        <v>0</v>
      </c>
      <c r="AF80" s="68">
        <f>-Y80*('1. Inputs'!$D$16/365)*'1. Inputs'!$D$15</f>
        <v>0</v>
      </c>
      <c r="AG80" s="68">
        <f>'1. Inputs'!$D$18</f>
        <v>0</v>
      </c>
      <c r="AH80" s="110">
        <f t="shared" ca="1" si="8"/>
        <v>0</v>
      </c>
      <c r="AJ80" s="70">
        <f t="shared" ca="1" si="5"/>
        <v>0</v>
      </c>
    </row>
    <row r="81" spans="1:36" x14ac:dyDescent="0.25">
      <c r="A81" s="65">
        <f t="shared" si="9"/>
        <v>43448</v>
      </c>
      <c r="B81" s="154">
        <f>'1. Inputs'!J85</f>
        <v>0</v>
      </c>
      <c r="C81" s="117">
        <f>'1. Inputs'!K85</f>
        <v>0</v>
      </c>
      <c r="D81" s="117">
        <f t="shared" si="6"/>
        <v>0</v>
      </c>
      <c r="E81" s="72">
        <f>'2. Exposure Periods'!C78</f>
        <v>11</v>
      </c>
      <c r="F81" s="66">
        <f>'2. Exposure Periods'!D78</f>
        <v>1</v>
      </c>
      <c r="G81" s="72">
        <f>'2. Exposure Periods'!$E78</f>
        <v>9</v>
      </c>
      <c r="H81" s="72">
        <f>'2. Exposure Periods'!$I78</f>
        <v>51</v>
      </c>
      <c r="I81" s="247">
        <f>IF(G81=8,'5. STD Inputs'!$C$7,IF(G81=9,'5. STD Inputs'!$D$7, IF(G81=10,'5. STD Inputs'!$E$7, IF(G81=11,'5. STD Inputs'!$F$7,"ERROR"))))</f>
        <v>0</v>
      </c>
      <c r="J81" s="67">
        <f ca="1">SUM(OFFSET(C81,-E81-1-'2. Exposure Periods'!S78,0,E81))</f>
        <v>0</v>
      </c>
      <c r="K81" s="67">
        <f ca="1">SUM(OFFSET(D81,-1-'2. Exposure Periods'!S78,0,G81))</f>
        <v>0</v>
      </c>
      <c r="L81" s="249" t="s">
        <v>150</v>
      </c>
      <c r="M81" s="68">
        <f ca="1">$J81*'1. Inputs'!$D$44</f>
        <v>0</v>
      </c>
      <c r="N81" s="68">
        <f>$B81*'1. Inputs'!$D$40</f>
        <v>0</v>
      </c>
      <c r="O81" s="68">
        <f>IF(G81=8,'5. STD Inputs'!$C$8,IF(G81=9,'5. STD Inputs'!$D$8, IF(G81=10,'5. STD Inputs'!$E$8, IF(G81=11,'5. STD Inputs'!$F$8,"ERROR"))))</f>
        <v>0</v>
      </c>
      <c r="P81" s="109">
        <f>('1. Inputs'!$D$49*$H81)*($I81/$G81)/('1. Inputs'!$D$53)</f>
        <v>0</v>
      </c>
      <c r="Q81" s="68">
        <f>'1. Inputs'!$D$17</f>
        <v>0</v>
      </c>
      <c r="R81" s="69">
        <f t="shared" ca="1" si="7"/>
        <v>0</v>
      </c>
      <c r="S81" s="54"/>
      <c r="T81" s="156">
        <f>'1. Inputs'!M85</f>
        <v>0</v>
      </c>
      <c r="U81" s="163">
        <f>'1. Inputs'!N85</f>
        <v>0</v>
      </c>
      <c r="V81" s="72">
        <f>'2. Exposure Periods'!K78</f>
        <v>11</v>
      </c>
      <c r="W81" s="72">
        <f>'2. Exposure Periods'!L78</f>
        <v>2</v>
      </c>
      <c r="X81" s="72">
        <f>'2. Exposure Periods'!M78</f>
        <v>9</v>
      </c>
      <c r="Y81" s="72">
        <f>'2. Exposure Periods'!$I78</f>
        <v>51</v>
      </c>
      <c r="Z81" s="67">
        <f ca="1">SUM(OFFSET(U81,-V81-1-'2. Exposure Periods'!S78,0,V81))</f>
        <v>0</v>
      </c>
      <c r="AA81" s="67">
        <f ca="1">SUM(OFFSET(U81,-1-'2. Exposure Periods'!S78,0,X81))</f>
        <v>0</v>
      </c>
      <c r="AB81" s="67">
        <f ca="1">SUM(OFFSET(U81,-'2. Exposure Periods'!T78,0,Y81))</f>
        <v>0</v>
      </c>
      <c r="AC81" s="109">
        <f ca="1">Z81*'1. Inputs'!$D$40</f>
        <v>0</v>
      </c>
      <c r="AD81" s="109">
        <f>SUM(T80:T81)*'1. Inputs'!$D$40</f>
        <v>0</v>
      </c>
      <c r="AE81" s="109">
        <f>IF(G81=8,'5. STD Inputs'!$I$8,IF(G81=9,'5. STD Inputs'!$J$8, IF(G81=10,'5. STD Inputs'!$K$8, IF(G81=11,'5. STD Inputs'!$L$8,"ERROR"))))</f>
        <v>0</v>
      </c>
      <c r="AF81" s="68">
        <f>-Y81*('1. Inputs'!$D$16/365)*'1. Inputs'!$D$15</f>
        <v>0</v>
      </c>
      <c r="AG81" s="68">
        <f>'1. Inputs'!$D$18</f>
        <v>0</v>
      </c>
      <c r="AH81" s="110">
        <f t="shared" ca="1" si="8"/>
        <v>0</v>
      </c>
      <c r="AJ81" s="70">
        <f t="shared" ca="1" si="5"/>
        <v>0</v>
      </c>
    </row>
    <row r="82" spans="1:36" x14ac:dyDescent="0.25">
      <c r="A82" s="65">
        <f t="shared" si="9"/>
        <v>43449</v>
      </c>
      <c r="B82" s="154">
        <f>'1. Inputs'!J86</f>
        <v>0</v>
      </c>
      <c r="C82" s="117">
        <f>'1. Inputs'!K86</f>
        <v>0</v>
      </c>
      <c r="D82" s="117">
        <f t="shared" si="6"/>
        <v>0</v>
      </c>
      <c r="E82" s="72">
        <f>'2. Exposure Periods'!C79</f>
        <v>11</v>
      </c>
      <c r="F82" s="66">
        <f>'2. Exposure Periods'!D79</f>
        <v>1</v>
      </c>
      <c r="G82" s="72">
        <f>'2. Exposure Periods'!$E79</f>
        <v>10</v>
      </c>
      <c r="H82" s="72">
        <f>'2. Exposure Periods'!$I79</f>
        <v>52</v>
      </c>
      <c r="I82" s="247">
        <f>IF(G82=8,'5. STD Inputs'!$C$7,IF(G82=9,'5. STD Inputs'!$D$7, IF(G82=10,'5. STD Inputs'!$E$7, IF(G82=11,'5. STD Inputs'!$F$7,"ERROR"))))</f>
        <v>0</v>
      </c>
      <c r="J82" s="67">
        <f ca="1">SUM(OFFSET(C82,-E82-1-'2. Exposure Periods'!S79,0,E82))</f>
        <v>0</v>
      </c>
      <c r="K82" s="67">
        <f ca="1">SUM(OFFSET(D82,-1-'2. Exposure Periods'!S79,0,G82))</f>
        <v>0</v>
      </c>
      <c r="L82" s="249" t="s">
        <v>150</v>
      </c>
      <c r="M82" s="68">
        <f ca="1">$J82*'1. Inputs'!$D$44</f>
        <v>0</v>
      </c>
      <c r="N82" s="68">
        <f>$B82*'1. Inputs'!$D$40</f>
        <v>0</v>
      </c>
      <c r="O82" s="68">
        <f>IF(G82=8,'5. STD Inputs'!$C$8,IF(G82=9,'5. STD Inputs'!$D$8, IF(G82=10,'5. STD Inputs'!$E$8, IF(G82=11,'5. STD Inputs'!$F$8,"ERROR"))))</f>
        <v>0</v>
      </c>
      <c r="P82" s="109">
        <f>('1. Inputs'!$D$49*$H82)*($I82/$G82)/('1. Inputs'!$D$53)</f>
        <v>0</v>
      </c>
      <c r="Q82" s="68">
        <f>'1. Inputs'!$D$17</f>
        <v>0</v>
      </c>
      <c r="R82" s="69">
        <f t="shared" ca="1" si="7"/>
        <v>0</v>
      </c>
      <c r="S82" s="54"/>
      <c r="T82" s="156">
        <f>'1. Inputs'!M86</f>
        <v>0</v>
      </c>
      <c r="U82" s="163">
        <f>'1. Inputs'!N86</f>
        <v>0</v>
      </c>
      <c r="V82" s="72">
        <f>'2. Exposure Periods'!K79</f>
        <v>11</v>
      </c>
      <c r="W82" s="72">
        <f>'2. Exposure Periods'!L79</f>
        <v>2</v>
      </c>
      <c r="X82" s="72">
        <f>'2. Exposure Periods'!M79</f>
        <v>10</v>
      </c>
      <c r="Y82" s="72">
        <f>'2. Exposure Periods'!$I79</f>
        <v>52</v>
      </c>
      <c r="Z82" s="67">
        <f ca="1">SUM(OFFSET(U82,-V82-1-'2. Exposure Periods'!S79,0,V82))</f>
        <v>0</v>
      </c>
      <c r="AA82" s="67">
        <f ca="1">SUM(OFFSET(U82,-1-'2. Exposure Periods'!S79,0,X82))</f>
        <v>0</v>
      </c>
      <c r="AB82" s="67">
        <f ca="1">SUM(OFFSET(U82,-'2. Exposure Periods'!T79,0,Y82))</f>
        <v>0</v>
      </c>
      <c r="AC82" s="109">
        <f ca="1">Z82*'1. Inputs'!$D$40</f>
        <v>0</v>
      </c>
      <c r="AD82" s="109">
        <f>SUM(T81:T82)*'1. Inputs'!$D$40</f>
        <v>0</v>
      </c>
      <c r="AE82" s="109">
        <f>IF(G82=8,'5. STD Inputs'!$I$8,IF(G82=9,'5. STD Inputs'!$J$8, IF(G82=10,'5. STD Inputs'!$K$8, IF(G82=11,'5. STD Inputs'!$L$8,"ERROR"))))</f>
        <v>0</v>
      </c>
      <c r="AF82" s="68">
        <f>-Y82*('1. Inputs'!$D$16/365)*'1. Inputs'!$D$15</f>
        <v>0</v>
      </c>
      <c r="AG82" s="68">
        <f>'1. Inputs'!$D$18</f>
        <v>0</v>
      </c>
      <c r="AH82" s="110">
        <f t="shared" ca="1" si="8"/>
        <v>0</v>
      </c>
      <c r="AJ82" s="70">
        <f t="shared" ca="1" si="5"/>
        <v>0</v>
      </c>
    </row>
    <row r="83" spans="1:36" x14ac:dyDescent="0.25">
      <c r="A83" s="65">
        <f t="shared" si="9"/>
        <v>43450</v>
      </c>
      <c r="B83" s="154">
        <f>'1. Inputs'!J87</f>
        <v>0</v>
      </c>
      <c r="C83" s="117">
        <f>'1. Inputs'!K87</f>
        <v>0</v>
      </c>
      <c r="D83" s="117">
        <f t="shared" si="6"/>
        <v>0</v>
      </c>
      <c r="E83" s="72">
        <f>'2. Exposure Periods'!C80</f>
        <v>11</v>
      </c>
      <c r="F83" s="66">
        <f>'2. Exposure Periods'!D80</f>
        <v>1</v>
      </c>
      <c r="G83" s="72">
        <f>'2. Exposure Periods'!$E80</f>
        <v>11</v>
      </c>
      <c r="H83" s="72">
        <f>'2. Exposure Periods'!$I80</f>
        <v>53</v>
      </c>
      <c r="I83" s="247">
        <f>IF(G83=8,'5. STD Inputs'!$C$7,IF(G83=9,'5. STD Inputs'!$D$7, IF(G83=10,'5. STD Inputs'!$E$7, IF(G83=11,'5. STD Inputs'!$F$7,"ERROR"))))</f>
        <v>0</v>
      </c>
      <c r="J83" s="67">
        <f ca="1">SUM(OFFSET(C83,-E83-1-'2. Exposure Periods'!S80,0,E83))</f>
        <v>0</v>
      </c>
      <c r="K83" s="67">
        <f ca="1">SUM(OFFSET(D83,-1-'2. Exposure Periods'!S80,0,G83))</f>
        <v>0</v>
      </c>
      <c r="L83" s="249" t="s">
        <v>150</v>
      </c>
      <c r="M83" s="68">
        <f ca="1">$J83*'1. Inputs'!$D$44</f>
        <v>0</v>
      </c>
      <c r="N83" s="68">
        <f>$B83*'1. Inputs'!$D$40</f>
        <v>0</v>
      </c>
      <c r="O83" s="68">
        <f>IF(G83=8,'5. STD Inputs'!$C$8,IF(G83=9,'5. STD Inputs'!$D$8, IF(G83=10,'5. STD Inputs'!$E$8, IF(G83=11,'5. STD Inputs'!$F$8,"ERROR"))))</f>
        <v>0</v>
      </c>
      <c r="P83" s="109">
        <f>('1. Inputs'!$D$49*$H83)*($I83/$G83)/('1. Inputs'!$D$53)</f>
        <v>0</v>
      </c>
      <c r="Q83" s="68">
        <f>'1. Inputs'!$D$17</f>
        <v>0</v>
      </c>
      <c r="R83" s="69">
        <f t="shared" ca="1" si="7"/>
        <v>0</v>
      </c>
      <c r="S83" s="54"/>
      <c r="T83" s="156">
        <f>'1. Inputs'!M87</f>
        <v>0</v>
      </c>
      <c r="U83" s="163">
        <f>'1. Inputs'!N87</f>
        <v>0</v>
      </c>
      <c r="V83" s="72">
        <f>'2. Exposure Periods'!K80</f>
        <v>11</v>
      </c>
      <c r="W83" s="72">
        <f>'2. Exposure Periods'!L80</f>
        <v>2</v>
      </c>
      <c r="X83" s="72">
        <f>'2. Exposure Periods'!M80</f>
        <v>11</v>
      </c>
      <c r="Y83" s="72">
        <f>'2. Exposure Periods'!$I80</f>
        <v>53</v>
      </c>
      <c r="Z83" s="67">
        <f ca="1">SUM(OFFSET(U83,-V83-1-'2. Exposure Periods'!S80,0,V83))</f>
        <v>0</v>
      </c>
      <c r="AA83" s="67">
        <f ca="1">SUM(OFFSET(U83,-1-'2. Exposure Periods'!S80,0,X83))</f>
        <v>0</v>
      </c>
      <c r="AB83" s="67">
        <f ca="1">SUM(OFFSET(U83,-'2. Exposure Periods'!T80,0,Y83))</f>
        <v>0</v>
      </c>
      <c r="AC83" s="109">
        <f ca="1">Z83*'1. Inputs'!$D$40</f>
        <v>0</v>
      </c>
      <c r="AD83" s="109">
        <f>SUM(T82:T83)*'1. Inputs'!$D$40</f>
        <v>0</v>
      </c>
      <c r="AE83" s="109">
        <f>IF(G83=8,'5. STD Inputs'!$I$8,IF(G83=9,'5. STD Inputs'!$J$8, IF(G83=10,'5. STD Inputs'!$K$8, IF(G83=11,'5. STD Inputs'!$L$8,"ERROR"))))</f>
        <v>0</v>
      </c>
      <c r="AF83" s="68">
        <f>-Y83*('1. Inputs'!$D$16/365)*'1. Inputs'!$D$15</f>
        <v>0</v>
      </c>
      <c r="AG83" s="68">
        <f>'1. Inputs'!$D$18</f>
        <v>0</v>
      </c>
      <c r="AH83" s="110">
        <f t="shared" ca="1" si="8"/>
        <v>0</v>
      </c>
      <c r="AJ83" s="70">
        <f t="shared" ca="1" si="5"/>
        <v>0</v>
      </c>
    </row>
    <row r="84" spans="1:36" x14ac:dyDescent="0.25">
      <c r="A84" s="65">
        <f t="shared" si="9"/>
        <v>43451</v>
      </c>
      <c r="B84" s="154">
        <f>'1. Inputs'!J88</f>
        <v>0</v>
      </c>
      <c r="C84" s="117">
        <f>'1. Inputs'!K88</f>
        <v>0</v>
      </c>
      <c r="D84" s="117">
        <f t="shared" si="6"/>
        <v>0</v>
      </c>
      <c r="E84" s="72">
        <f>'2. Exposure Periods'!C81</f>
        <v>14</v>
      </c>
      <c r="F84" s="66">
        <f>'2. Exposure Periods'!D81</f>
        <v>1</v>
      </c>
      <c r="G84" s="72">
        <f>'2. Exposure Periods'!$E81</f>
        <v>9</v>
      </c>
      <c r="H84" s="72">
        <f>'2. Exposure Periods'!$I81</f>
        <v>54</v>
      </c>
      <c r="I84" s="247">
        <f>IF(G84=8,'5. STD Inputs'!$C$7,IF(G84=9,'5. STD Inputs'!$D$7, IF(G84=10,'5. STD Inputs'!$E$7, IF(G84=11,'5. STD Inputs'!$F$7,"ERROR"))))</f>
        <v>0</v>
      </c>
      <c r="J84" s="67">
        <f ca="1">SUM(OFFSET(C84,-E84-1-'2. Exposure Periods'!S81,0,E84))</f>
        <v>0</v>
      </c>
      <c r="K84" s="67">
        <f ca="1">SUM(OFFSET(D84,-1-'2. Exposure Periods'!S81,0,G84))</f>
        <v>0</v>
      </c>
      <c r="L84" s="249" t="s">
        <v>150</v>
      </c>
      <c r="M84" s="68">
        <f ca="1">$J84*'1. Inputs'!$D$44</f>
        <v>0</v>
      </c>
      <c r="N84" s="68">
        <f>$B84*'1. Inputs'!$D$40</f>
        <v>0</v>
      </c>
      <c r="O84" s="68">
        <f>IF(G84=8,'5. STD Inputs'!$C$8,IF(G84=9,'5. STD Inputs'!$D$8, IF(G84=10,'5. STD Inputs'!$E$8, IF(G84=11,'5. STD Inputs'!$F$8,"ERROR"))))</f>
        <v>0</v>
      </c>
      <c r="P84" s="109">
        <f>('1. Inputs'!$D$49*$H84)*($I84/$G84)/('1. Inputs'!$D$53)</f>
        <v>0</v>
      </c>
      <c r="Q84" s="68">
        <f>'1. Inputs'!$D$17</f>
        <v>0</v>
      </c>
      <c r="R84" s="69">
        <f t="shared" ca="1" si="7"/>
        <v>0</v>
      </c>
      <c r="S84" s="54"/>
      <c r="T84" s="156">
        <f>'1. Inputs'!M88</f>
        <v>0</v>
      </c>
      <c r="U84" s="163">
        <f>'1. Inputs'!N88</f>
        <v>0</v>
      </c>
      <c r="V84" s="72">
        <f>'2. Exposure Periods'!K81</f>
        <v>14</v>
      </c>
      <c r="W84" s="72">
        <f>'2. Exposure Periods'!L81</f>
        <v>2</v>
      </c>
      <c r="X84" s="72">
        <f>'2. Exposure Periods'!M81</f>
        <v>9</v>
      </c>
      <c r="Y84" s="72">
        <f>'2. Exposure Periods'!$I81</f>
        <v>54</v>
      </c>
      <c r="Z84" s="67">
        <f ca="1">SUM(OFFSET(U84,-V84-1-'2. Exposure Periods'!S81,0,V84))</f>
        <v>0</v>
      </c>
      <c r="AA84" s="67">
        <f ca="1">SUM(OFFSET(U84,-1-'2. Exposure Periods'!S81,0,X84))</f>
        <v>0</v>
      </c>
      <c r="AB84" s="67">
        <f ca="1">SUM(OFFSET(U84,-'2. Exposure Periods'!T81,0,Y84))</f>
        <v>0</v>
      </c>
      <c r="AC84" s="109">
        <f ca="1">Z84*'1. Inputs'!$D$40</f>
        <v>0</v>
      </c>
      <c r="AD84" s="109">
        <f>SUM(T83:T84)*'1. Inputs'!$D$40</f>
        <v>0</v>
      </c>
      <c r="AE84" s="109">
        <f>IF(G84=8,'5. STD Inputs'!$I$8,IF(G84=9,'5. STD Inputs'!$J$8, IF(G84=10,'5. STD Inputs'!$K$8, IF(G84=11,'5. STD Inputs'!$L$8,"ERROR"))))</f>
        <v>0</v>
      </c>
      <c r="AF84" s="68">
        <f>-Y84*('1. Inputs'!$D$16/365)*'1. Inputs'!$D$15</f>
        <v>0</v>
      </c>
      <c r="AG84" s="68">
        <f>'1. Inputs'!$D$18</f>
        <v>0</v>
      </c>
      <c r="AH84" s="110">
        <f t="shared" ca="1" si="8"/>
        <v>0</v>
      </c>
      <c r="AJ84" s="70">
        <f t="shared" ca="1" si="5"/>
        <v>0</v>
      </c>
    </row>
    <row r="85" spans="1:36" x14ac:dyDescent="0.25">
      <c r="A85" s="65">
        <f t="shared" si="9"/>
        <v>43452</v>
      </c>
      <c r="B85" s="154">
        <f>'1. Inputs'!J89</f>
        <v>0</v>
      </c>
      <c r="C85" s="117">
        <f>'1. Inputs'!K89</f>
        <v>0</v>
      </c>
      <c r="D85" s="117">
        <f t="shared" si="6"/>
        <v>0</v>
      </c>
      <c r="E85" s="72">
        <f>'2. Exposure Periods'!C82</f>
        <v>15</v>
      </c>
      <c r="F85" s="66">
        <f>'2. Exposure Periods'!D82</f>
        <v>1</v>
      </c>
      <c r="G85" s="72">
        <f>'2. Exposure Periods'!$E82</f>
        <v>9</v>
      </c>
      <c r="H85" s="72">
        <f>'2. Exposure Periods'!$I82</f>
        <v>55</v>
      </c>
      <c r="I85" s="247">
        <f>IF(G85=8,'5. STD Inputs'!$C$7,IF(G85=9,'5. STD Inputs'!$D$7, IF(G85=10,'5. STD Inputs'!$E$7, IF(G85=11,'5. STD Inputs'!$F$7,"ERROR"))))</f>
        <v>0</v>
      </c>
      <c r="J85" s="67">
        <f ca="1">SUM(OFFSET(C85,-E85-1-'2. Exposure Periods'!S82,0,E85))</f>
        <v>0</v>
      </c>
      <c r="K85" s="67">
        <f ca="1">SUM(OFFSET(D85,-1-'2. Exposure Periods'!S82,0,G85))</f>
        <v>0</v>
      </c>
      <c r="L85" s="249" t="s">
        <v>150</v>
      </c>
      <c r="M85" s="68">
        <f ca="1">$J85*'1. Inputs'!$D$44</f>
        <v>0</v>
      </c>
      <c r="N85" s="68">
        <f>$B85*'1. Inputs'!$D$40</f>
        <v>0</v>
      </c>
      <c r="O85" s="68">
        <f>IF(G85=8,'5. STD Inputs'!$C$8,IF(G85=9,'5. STD Inputs'!$D$8, IF(G85=10,'5. STD Inputs'!$E$8, IF(G85=11,'5. STD Inputs'!$F$8,"ERROR"))))</f>
        <v>0</v>
      </c>
      <c r="P85" s="109">
        <f>('1. Inputs'!$D$49*$H85)*($I85/$G85)/('1. Inputs'!$D$53)</f>
        <v>0</v>
      </c>
      <c r="Q85" s="68">
        <f>'1. Inputs'!$D$17</f>
        <v>0</v>
      </c>
      <c r="R85" s="69">
        <f t="shared" ca="1" si="7"/>
        <v>0</v>
      </c>
      <c r="S85" s="54"/>
      <c r="T85" s="156">
        <f>'1. Inputs'!M89</f>
        <v>0</v>
      </c>
      <c r="U85" s="163">
        <f>'1. Inputs'!N89</f>
        <v>0</v>
      </c>
      <c r="V85" s="72">
        <f>'2. Exposure Periods'!K82</f>
        <v>15</v>
      </c>
      <c r="W85" s="72">
        <f>'2. Exposure Periods'!L82</f>
        <v>2</v>
      </c>
      <c r="X85" s="72">
        <f>'2. Exposure Periods'!M82</f>
        <v>9</v>
      </c>
      <c r="Y85" s="72">
        <f>'2. Exposure Periods'!$I82</f>
        <v>55</v>
      </c>
      <c r="Z85" s="67">
        <f ca="1">SUM(OFFSET(U85,-V85-1-'2. Exposure Periods'!S82,0,V85))</f>
        <v>0</v>
      </c>
      <c r="AA85" s="67">
        <f ca="1">SUM(OFFSET(U85,-1-'2. Exposure Periods'!S82,0,X85))</f>
        <v>0</v>
      </c>
      <c r="AB85" s="67">
        <f ca="1">SUM(OFFSET(U85,-'2. Exposure Periods'!T82,0,Y85))</f>
        <v>0</v>
      </c>
      <c r="AC85" s="109">
        <f ca="1">Z85*'1. Inputs'!$D$40</f>
        <v>0</v>
      </c>
      <c r="AD85" s="109">
        <f>SUM(T84:T85)*'1. Inputs'!$D$40</f>
        <v>0</v>
      </c>
      <c r="AE85" s="109">
        <f>IF(G85=8,'5. STD Inputs'!$I$8,IF(G85=9,'5. STD Inputs'!$J$8, IF(G85=10,'5. STD Inputs'!$K$8, IF(G85=11,'5. STD Inputs'!$L$8,"ERROR"))))</f>
        <v>0</v>
      </c>
      <c r="AF85" s="68">
        <f>-Y85*('1. Inputs'!$D$16/365)*'1. Inputs'!$D$15</f>
        <v>0</v>
      </c>
      <c r="AG85" s="68">
        <f>'1. Inputs'!$D$18</f>
        <v>0</v>
      </c>
      <c r="AH85" s="110">
        <f t="shared" ca="1" si="8"/>
        <v>0</v>
      </c>
      <c r="AJ85" s="70">
        <f t="shared" ca="1" si="5"/>
        <v>0</v>
      </c>
    </row>
    <row r="86" spans="1:36" x14ac:dyDescent="0.25">
      <c r="A86" s="65">
        <f t="shared" si="9"/>
        <v>43453</v>
      </c>
      <c r="B86" s="154">
        <f>'1. Inputs'!J90</f>
        <v>0</v>
      </c>
      <c r="C86" s="117">
        <f>'1. Inputs'!K90</f>
        <v>0</v>
      </c>
      <c r="D86" s="117">
        <f t="shared" si="6"/>
        <v>0</v>
      </c>
      <c r="E86" s="72">
        <f>'2. Exposure Periods'!C83</f>
        <v>9</v>
      </c>
      <c r="F86" s="66">
        <f>'2. Exposure Periods'!D83</f>
        <v>1</v>
      </c>
      <c r="G86" s="72">
        <f>'2. Exposure Periods'!$E83</f>
        <v>9</v>
      </c>
      <c r="H86" s="72">
        <f>'2. Exposure Periods'!$I83</f>
        <v>26</v>
      </c>
      <c r="I86" s="247">
        <f>IF(G86=8,'5. STD Inputs'!$C$7,IF(G86=9,'5. STD Inputs'!$D$7, IF(G86=10,'5. STD Inputs'!$E$7, IF(G86=11,'5. STD Inputs'!$F$7,"ERROR"))))</f>
        <v>0</v>
      </c>
      <c r="J86" s="67">
        <f ca="1">SUM(OFFSET(C86,-E86-1-'2. Exposure Periods'!S83,0,E86))</f>
        <v>0</v>
      </c>
      <c r="K86" s="67">
        <f ca="1">SUM(OFFSET(D86,-1-'2. Exposure Periods'!S83,0,G86))</f>
        <v>0</v>
      </c>
      <c r="L86" s="249" t="s">
        <v>150</v>
      </c>
      <c r="M86" s="68">
        <f ca="1">$J86*'1. Inputs'!$D$44</f>
        <v>0</v>
      </c>
      <c r="N86" s="68">
        <f>$B86*'1. Inputs'!$D$40</f>
        <v>0</v>
      </c>
      <c r="O86" s="68">
        <f>IF(G86=8,'5. STD Inputs'!$C$8,IF(G86=9,'5. STD Inputs'!$D$8, IF(G86=10,'5. STD Inputs'!$E$8, IF(G86=11,'5. STD Inputs'!$F$8,"ERROR"))))</f>
        <v>0</v>
      </c>
      <c r="P86" s="109">
        <f>('1. Inputs'!$D$49*$H86)*($I86/$G86)/('1. Inputs'!$D$53)</f>
        <v>0</v>
      </c>
      <c r="Q86" s="68">
        <f>'1. Inputs'!$D$17</f>
        <v>0</v>
      </c>
      <c r="R86" s="69">
        <f t="shared" ca="1" si="7"/>
        <v>0</v>
      </c>
      <c r="S86" s="54"/>
      <c r="T86" s="156">
        <f>'1. Inputs'!M90</f>
        <v>0</v>
      </c>
      <c r="U86" s="163">
        <f>'1. Inputs'!N90</f>
        <v>0</v>
      </c>
      <c r="V86" s="72">
        <f>'2. Exposure Periods'!K83</f>
        <v>9</v>
      </c>
      <c r="W86" s="72">
        <f>'2. Exposure Periods'!L83</f>
        <v>2</v>
      </c>
      <c r="X86" s="72">
        <f>'2. Exposure Periods'!M83</f>
        <v>9</v>
      </c>
      <c r="Y86" s="72">
        <f>'2. Exposure Periods'!$I83</f>
        <v>26</v>
      </c>
      <c r="Z86" s="67">
        <f ca="1">SUM(OFFSET(U86,-V86-1-'2. Exposure Periods'!S83,0,V86))</f>
        <v>0</v>
      </c>
      <c r="AA86" s="67">
        <f ca="1">SUM(OFFSET(U86,-1-'2. Exposure Periods'!S83,0,X86))</f>
        <v>0</v>
      </c>
      <c r="AB86" s="67">
        <f ca="1">SUM(OFFSET(U86,-'2. Exposure Periods'!T83,0,Y86))</f>
        <v>0</v>
      </c>
      <c r="AC86" s="109">
        <f ca="1">Z86*'1. Inputs'!$D$40</f>
        <v>0</v>
      </c>
      <c r="AD86" s="109">
        <f>SUM(T85:T86)*'1. Inputs'!$D$40</f>
        <v>0</v>
      </c>
      <c r="AE86" s="109">
        <f>IF(G86=8,'5. STD Inputs'!$I$8,IF(G86=9,'5. STD Inputs'!$J$8, IF(G86=10,'5. STD Inputs'!$K$8, IF(G86=11,'5. STD Inputs'!$L$8,"ERROR"))))</f>
        <v>0</v>
      </c>
      <c r="AF86" s="68">
        <f>-Y86*('1. Inputs'!$D$16/365)*'1. Inputs'!$D$15</f>
        <v>0</v>
      </c>
      <c r="AG86" s="68">
        <f>'1. Inputs'!$D$18</f>
        <v>0</v>
      </c>
      <c r="AH86" s="110">
        <f t="shared" ca="1" si="8"/>
        <v>0</v>
      </c>
      <c r="AJ86" s="70">
        <f t="shared" ca="1" si="5"/>
        <v>0</v>
      </c>
    </row>
    <row r="87" spans="1:36" x14ac:dyDescent="0.25">
      <c r="A87" s="65">
        <f t="shared" si="9"/>
        <v>43454</v>
      </c>
      <c r="B87" s="154">
        <f>'1. Inputs'!J91</f>
        <v>0</v>
      </c>
      <c r="C87" s="117">
        <f>'1. Inputs'!K91</f>
        <v>0</v>
      </c>
      <c r="D87" s="117">
        <f t="shared" si="6"/>
        <v>0</v>
      </c>
      <c r="E87" s="72">
        <f>'2. Exposure Periods'!C84</f>
        <v>10</v>
      </c>
      <c r="F87" s="66">
        <f>'2. Exposure Periods'!D84</f>
        <v>1</v>
      </c>
      <c r="G87" s="72">
        <f>'2. Exposure Periods'!$E84</f>
        <v>9</v>
      </c>
      <c r="H87" s="72">
        <f>'2. Exposure Periods'!$I84</f>
        <v>27</v>
      </c>
      <c r="I87" s="247">
        <f>IF(G87=8,'5. STD Inputs'!$C$7,IF(G87=9,'5. STD Inputs'!$D$7, IF(G87=10,'5. STD Inputs'!$E$7, IF(G87=11,'5. STD Inputs'!$F$7,"ERROR"))))</f>
        <v>0</v>
      </c>
      <c r="J87" s="67">
        <f ca="1">SUM(OFFSET(C87,-E87-1-'2. Exposure Periods'!S84,0,E87))</f>
        <v>0</v>
      </c>
      <c r="K87" s="67">
        <f ca="1">SUM(OFFSET(D87,-1-'2. Exposure Periods'!S84,0,G87))</f>
        <v>0</v>
      </c>
      <c r="L87" s="249" t="s">
        <v>150</v>
      </c>
      <c r="M87" s="68">
        <f ca="1">$J87*'1. Inputs'!$D$44</f>
        <v>0</v>
      </c>
      <c r="N87" s="68">
        <f>$B87*'1. Inputs'!$D$40</f>
        <v>0</v>
      </c>
      <c r="O87" s="68">
        <f>IF(G87=8,'5. STD Inputs'!$C$8,IF(G87=9,'5. STD Inputs'!$D$8, IF(G87=10,'5. STD Inputs'!$E$8, IF(G87=11,'5. STD Inputs'!$F$8,"ERROR"))))</f>
        <v>0</v>
      </c>
      <c r="P87" s="109">
        <f>('1. Inputs'!$D$49*$H87)*($I87/$G87)/('1. Inputs'!$D$53)</f>
        <v>0</v>
      </c>
      <c r="Q87" s="68">
        <f>'1. Inputs'!$D$17</f>
        <v>0</v>
      </c>
      <c r="R87" s="69">
        <f t="shared" ca="1" si="7"/>
        <v>0</v>
      </c>
      <c r="S87" s="54"/>
      <c r="T87" s="156">
        <f>'1. Inputs'!M91</f>
        <v>0</v>
      </c>
      <c r="U87" s="163">
        <f>'1. Inputs'!N91</f>
        <v>0</v>
      </c>
      <c r="V87" s="72">
        <f>'2. Exposure Periods'!K84</f>
        <v>10</v>
      </c>
      <c r="W87" s="72">
        <f>'2. Exposure Periods'!L84</f>
        <v>2</v>
      </c>
      <c r="X87" s="72">
        <f>'2. Exposure Periods'!M84</f>
        <v>9</v>
      </c>
      <c r="Y87" s="72">
        <f>'2. Exposure Periods'!$I84</f>
        <v>27</v>
      </c>
      <c r="Z87" s="67">
        <f ca="1">SUM(OFFSET(U87,-V87-1-'2. Exposure Periods'!S84,0,V87))</f>
        <v>0</v>
      </c>
      <c r="AA87" s="67">
        <f ca="1">SUM(OFFSET(U87,-1-'2. Exposure Periods'!S84,0,X87))</f>
        <v>0</v>
      </c>
      <c r="AB87" s="67">
        <f ca="1">SUM(OFFSET(U87,-'2. Exposure Periods'!T84,0,Y87))</f>
        <v>0</v>
      </c>
      <c r="AC87" s="109">
        <f ca="1">Z87*'1. Inputs'!$D$40</f>
        <v>0</v>
      </c>
      <c r="AD87" s="109">
        <f>SUM(T86:T87)*'1. Inputs'!$D$40</f>
        <v>0</v>
      </c>
      <c r="AE87" s="109">
        <f>IF(G87=8,'5. STD Inputs'!$I$8,IF(G87=9,'5. STD Inputs'!$J$8, IF(G87=10,'5. STD Inputs'!$K$8, IF(G87=11,'5. STD Inputs'!$L$8,"ERROR"))))</f>
        <v>0</v>
      </c>
      <c r="AF87" s="68">
        <f>-Y87*('1. Inputs'!$D$16/365)*'1. Inputs'!$D$15</f>
        <v>0</v>
      </c>
      <c r="AG87" s="68">
        <f>'1. Inputs'!$D$18</f>
        <v>0</v>
      </c>
      <c r="AH87" s="110">
        <f t="shared" ca="1" si="8"/>
        <v>0</v>
      </c>
      <c r="AJ87" s="70">
        <f t="shared" ca="1" si="5"/>
        <v>0</v>
      </c>
    </row>
    <row r="88" spans="1:36" x14ac:dyDescent="0.25">
      <c r="A88" s="65">
        <f t="shared" si="9"/>
        <v>43455</v>
      </c>
      <c r="B88" s="154">
        <f>'1. Inputs'!J92</f>
        <v>0</v>
      </c>
      <c r="C88" s="117">
        <f>'1. Inputs'!K92</f>
        <v>0</v>
      </c>
      <c r="D88" s="117">
        <f t="shared" si="6"/>
        <v>0</v>
      </c>
      <c r="E88" s="72">
        <f>'2. Exposure Periods'!C85</f>
        <v>11</v>
      </c>
      <c r="F88" s="66">
        <f>'2. Exposure Periods'!D85</f>
        <v>1</v>
      </c>
      <c r="G88" s="72">
        <f>'2. Exposure Periods'!$E85</f>
        <v>9</v>
      </c>
      <c r="H88" s="72">
        <f>'2. Exposure Periods'!$I85</f>
        <v>28</v>
      </c>
      <c r="I88" s="247">
        <f>IF(G88=8,'5. STD Inputs'!$C$7,IF(G88=9,'5. STD Inputs'!$D$7, IF(G88=10,'5. STD Inputs'!$E$7, IF(G88=11,'5. STD Inputs'!$F$7,"ERROR"))))</f>
        <v>0</v>
      </c>
      <c r="J88" s="67">
        <f ca="1">SUM(OFFSET(C88,-E88-1-'2. Exposure Periods'!S85,0,E88))</f>
        <v>0</v>
      </c>
      <c r="K88" s="67">
        <f ca="1">SUM(OFFSET(D88,-1-'2. Exposure Periods'!S85,0,G88))</f>
        <v>0</v>
      </c>
      <c r="L88" s="249" t="s">
        <v>150</v>
      </c>
      <c r="M88" s="68">
        <f ca="1">$J88*'1. Inputs'!$D$44</f>
        <v>0</v>
      </c>
      <c r="N88" s="68">
        <f>$B88*'1. Inputs'!$D$40</f>
        <v>0</v>
      </c>
      <c r="O88" s="68">
        <f>IF(G88=8,'5. STD Inputs'!$C$8,IF(G88=9,'5. STD Inputs'!$D$8, IF(G88=10,'5. STD Inputs'!$E$8, IF(G88=11,'5. STD Inputs'!$F$8,"ERROR"))))</f>
        <v>0</v>
      </c>
      <c r="P88" s="109">
        <f>('1. Inputs'!$D$49*$H88)*($I88/$G88)/('1. Inputs'!$D$53)</f>
        <v>0</v>
      </c>
      <c r="Q88" s="68">
        <f>'1. Inputs'!$D$17</f>
        <v>0</v>
      </c>
      <c r="R88" s="69">
        <f t="shared" ca="1" si="7"/>
        <v>0</v>
      </c>
      <c r="S88" s="54"/>
      <c r="T88" s="156">
        <f>'1. Inputs'!M92</f>
        <v>0</v>
      </c>
      <c r="U88" s="163">
        <f>'1. Inputs'!N92</f>
        <v>0</v>
      </c>
      <c r="V88" s="72">
        <f>'2. Exposure Periods'!K85</f>
        <v>11</v>
      </c>
      <c r="W88" s="72">
        <f>'2. Exposure Periods'!L85</f>
        <v>2</v>
      </c>
      <c r="X88" s="72">
        <f>'2. Exposure Periods'!M85</f>
        <v>9</v>
      </c>
      <c r="Y88" s="72">
        <f>'2. Exposure Periods'!$I85</f>
        <v>28</v>
      </c>
      <c r="Z88" s="67">
        <f ca="1">SUM(OFFSET(U88,-V88-1-'2. Exposure Periods'!S85,0,V88))</f>
        <v>0</v>
      </c>
      <c r="AA88" s="67">
        <f ca="1">SUM(OFFSET(U88,-1-'2. Exposure Periods'!S85,0,X88))</f>
        <v>0</v>
      </c>
      <c r="AB88" s="67">
        <f ca="1">SUM(OFFSET(U88,-'2. Exposure Periods'!T85,0,Y88))</f>
        <v>0</v>
      </c>
      <c r="AC88" s="109">
        <f ca="1">Z88*'1. Inputs'!$D$40</f>
        <v>0</v>
      </c>
      <c r="AD88" s="109">
        <f>SUM(T87:T88)*'1. Inputs'!$D$40</f>
        <v>0</v>
      </c>
      <c r="AE88" s="109">
        <f>IF(G88=8,'5. STD Inputs'!$I$8,IF(G88=9,'5. STD Inputs'!$J$8, IF(G88=10,'5. STD Inputs'!$K$8, IF(G88=11,'5. STD Inputs'!$L$8,"ERROR"))))</f>
        <v>0</v>
      </c>
      <c r="AF88" s="68">
        <f>-Y88*('1. Inputs'!$D$16/365)*'1. Inputs'!$D$15</f>
        <v>0</v>
      </c>
      <c r="AG88" s="68">
        <f>'1. Inputs'!$D$18</f>
        <v>0</v>
      </c>
      <c r="AH88" s="110">
        <f t="shared" ca="1" si="8"/>
        <v>0</v>
      </c>
      <c r="AJ88" s="70">
        <f t="shared" ca="1" si="5"/>
        <v>0</v>
      </c>
    </row>
    <row r="89" spans="1:36" x14ac:dyDescent="0.25">
      <c r="A89" s="65">
        <f t="shared" si="9"/>
        <v>43456</v>
      </c>
      <c r="B89" s="154">
        <f>'1. Inputs'!J93</f>
        <v>0</v>
      </c>
      <c r="C89" s="117">
        <f>'1. Inputs'!K93</f>
        <v>0</v>
      </c>
      <c r="D89" s="117">
        <f t="shared" si="6"/>
        <v>0</v>
      </c>
      <c r="E89" s="72">
        <f>'2. Exposure Periods'!C86</f>
        <v>11</v>
      </c>
      <c r="F89" s="66">
        <f>'2. Exposure Periods'!D86</f>
        <v>1</v>
      </c>
      <c r="G89" s="72">
        <f>'2. Exposure Periods'!$E86</f>
        <v>10</v>
      </c>
      <c r="H89" s="72">
        <f>'2. Exposure Periods'!$I86</f>
        <v>29</v>
      </c>
      <c r="I89" s="247">
        <f>IF(G89=8,'5. STD Inputs'!$C$7,IF(G89=9,'5. STD Inputs'!$D$7, IF(G89=10,'5. STD Inputs'!$E$7, IF(G89=11,'5. STD Inputs'!$F$7,"ERROR"))))</f>
        <v>0</v>
      </c>
      <c r="J89" s="67">
        <f ca="1">SUM(OFFSET(C89,-E89-1-'2. Exposure Periods'!S86,0,E89))</f>
        <v>0</v>
      </c>
      <c r="K89" s="67">
        <f ca="1">SUM(OFFSET(D89,-1-'2. Exposure Periods'!S86,0,G89))</f>
        <v>0</v>
      </c>
      <c r="L89" s="249" t="s">
        <v>150</v>
      </c>
      <c r="M89" s="68">
        <f ca="1">$J89*'1. Inputs'!$D$44</f>
        <v>0</v>
      </c>
      <c r="N89" s="68">
        <f>$B89*'1. Inputs'!$D$40</f>
        <v>0</v>
      </c>
      <c r="O89" s="68">
        <f>IF(G89=8,'5. STD Inputs'!$C$8,IF(G89=9,'5. STD Inputs'!$D$8, IF(G89=10,'5. STD Inputs'!$E$8, IF(G89=11,'5. STD Inputs'!$F$8,"ERROR"))))</f>
        <v>0</v>
      </c>
      <c r="P89" s="109">
        <f>('1. Inputs'!$D$49*$H89)*($I89/$G89)/('1. Inputs'!$D$53)</f>
        <v>0</v>
      </c>
      <c r="Q89" s="68">
        <f>'1. Inputs'!$D$17</f>
        <v>0</v>
      </c>
      <c r="R89" s="69">
        <f t="shared" ca="1" si="7"/>
        <v>0</v>
      </c>
      <c r="S89" s="54"/>
      <c r="T89" s="156">
        <f>'1. Inputs'!M93</f>
        <v>0</v>
      </c>
      <c r="U89" s="163">
        <f>'1. Inputs'!N93</f>
        <v>0</v>
      </c>
      <c r="V89" s="72">
        <f>'2. Exposure Periods'!K86</f>
        <v>11</v>
      </c>
      <c r="W89" s="72">
        <f>'2. Exposure Periods'!L86</f>
        <v>2</v>
      </c>
      <c r="X89" s="72">
        <f>'2. Exposure Periods'!M86</f>
        <v>10</v>
      </c>
      <c r="Y89" s="72">
        <f>'2. Exposure Periods'!$I86</f>
        <v>29</v>
      </c>
      <c r="Z89" s="67">
        <f ca="1">SUM(OFFSET(U89,-V89-1-'2. Exposure Periods'!S86,0,V89))</f>
        <v>0</v>
      </c>
      <c r="AA89" s="67">
        <f ca="1">SUM(OFFSET(U89,-1-'2. Exposure Periods'!S86,0,X89))</f>
        <v>0</v>
      </c>
      <c r="AB89" s="67">
        <f ca="1">SUM(OFFSET(U89,-'2. Exposure Periods'!T86,0,Y89))</f>
        <v>0</v>
      </c>
      <c r="AC89" s="109">
        <f ca="1">Z89*'1. Inputs'!$D$40</f>
        <v>0</v>
      </c>
      <c r="AD89" s="109">
        <f>SUM(T88:T89)*'1. Inputs'!$D$40</f>
        <v>0</v>
      </c>
      <c r="AE89" s="109">
        <f>IF(G89=8,'5. STD Inputs'!$I$8,IF(G89=9,'5. STD Inputs'!$J$8, IF(G89=10,'5. STD Inputs'!$K$8, IF(G89=11,'5. STD Inputs'!$L$8,"ERROR"))))</f>
        <v>0</v>
      </c>
      <c r="AF89" s="68">
        <f>-Y89*('1. Inputs'!$D$16/365)*'1. Inputs'!$D$15</f>
        <v>0</v>
      </c>
      <c r="AG89" s="68">
        <f>'1. Inputs'!$D$18</f>
        <v>0</v>
      </c>
      <c r="AH89" s="110">
        <f t="shared" ca="1" si="8"/>
        <v>0</v>
      </c>
      <c r="AJ89" s="70">
        <f t="shared" ca="1" si="5"/>
        <v>0</v>
      </c>
    </row>
    <row r="90" spans="1:36" x14ac:dyDescent="0.25">
      <c r="A90" s="65">
        <f t="shared" si="9"/>
        <v>43457</v>
      </c>
      <c r="B90" s="154">
        <f>'1. Inputs'!J94</f>
        <v>0</v>
      </c>
      <c r="C90" s="117">
        <f>'1. Inputs'!K94</f>
        <v>0</v>
      </c>
      <c r="D90" s="117">
        <f t="shared" si="6"/>
        <v>0</v>
      </c>
      <c r="E90" s="72">
        <f>'2. Exposure Periods'!C87</f>
        <v>11</v>
      </c>
      <c r="F90" s="66">
        <f>'2. Exposure Periods'!D87</f>
        <v>1</v>
      </c>
      <c r="G90" s="72">
        <f>'2. Exposure Periods'!$E87</f>
        <v>11</v>
      </c>
      <c r="H90" s="72">
        <f>'2. Exposure Periods'!$I87</f>
        <v>30</v>
      </c>
      <c r="I90" s="247">
        <f>IF(G90=8,'5. STD Inputs'!$C$7,IF(G90=9,'5. STD Inputs'!$D$7, IF(G90=10,'5. STD Inputs'!$E$7, IF(G90=11,'5. STD Inputs'!$F$7,"ERROR"))))</f>
        <v>0</v>
      </c>
      <c r="J90" s="67">
        <f ca="1">SUM(OFFSET(C90,-E90-1-'2. Exposure Periods'!S87,0,E90))</f>
        <v>0</v>
      </c>
      <c r="K90" s="67">
        <f ca="1">SUM(OFFSET(D90,-1-'2. Exposure Periods'!S87,0,G90))</f>
        <v>0</v>
      </c>
      <c r="L90" s="249" t="s">
        <v>150</v>
      </c>
      <c r="M90" s="68">
        <f ca="1">$J90*'1. Inputs'!$D$44</f>
        <v>0</v>
      </c>
      <c r="N90" s="68">
        <f>$B90*'1. Inputs'!$D$40</f>
        <v>0</v>
      </c>
      <c r="O90" s="68">
        <f>IF(G90=8,'5. STD Inputs'!$C$8,IF(G90=9,'5. STD Inputs'!$D$8, IF(G90=10,'5. STD Inputs'!$E$8, IF(G90=11,'5. STD Inputs'!$F$8,"ERROR"))))</f>
        <v>0</v>
      </c>
      <c r="P90" s="109">
        <f>('1. Inputs'!$D$49*$H90)*($I90/$G90)/('1. Inputs'!$D$53)</f>
        <v>0</v>
      </c>
      <c r="Q90" s="68">
        <f>'1. Inputs'!$D$17</f>
        <v>0</v>
      </c>
      <c r="R90" s="69">
        <f t="shared" ca="1" si="7"/>
        <v>0</v>
      </c>
      <c r="S90" s="54"/>
      <c r="T90" s="156">
        <f>'1. Inputs'!M94</f>
        <v>0</v>
      </c>
      <c r="U90" s="163">
        <f>'1. Inputs'!N94</f>
        <v>0</v>
      </c>
      <c r="V90" s="72">
        <f>'2. Exposure Periods'!K87</f>
        <v>11</v>
      </c>
      <c r="W90" s="72">
        <f>'2. Exposure Periods'!L87</f>
        <v>2</v>
      </c>
      <c r="X90" s="72">
        <f>'2. Exposure Periods'!M87</f>
        <v>11</v>
      </c>
      <c r="Y90" s="72">
        <f>'2. Exposure Periods'!$I87</f>
        <v>30</v>
      </c>
      <c r="Z90" s="67">
        <f ca="1">SUM(OFFSET(U90,-V90-1-'2. Exposure Periods'!S87,0,V90))</f>
        <v>0</v>
      </c>
      <c r="AA90" s="67">
        <f ca="1">SUM(OFFSET(U90,-1-'2. Exposure Periods'!S87,0,X90))</f>
        <v>0</v>
      </c>
      <c r="AB90" s="67">
        <f ca="1">SUM(OFFSET(U90,-'2. Exposure Periods'!T87,0,Y90))</f>
        <v>0</v>
      </c>
      <c r="AC90" s="109">
        <f ca="1">Z90*'1. Inputs'!$D$40</f>
        <v>0</v>
      </c>
      <c r="AD90" s="109">
        <f>SUM(T89:T90)*'1. Inputs'!$D$40</f>
        <v>0</v>
      </c>
      <c r="AE90" s="109">
        <f>IF(G90=8,'5. STD Inputs'!$I$8,IF(G90=9,'5. STD Inputs'!$J$8, IF(G90=10,'5. STD Inputs'!$K$8, IF(G90=11,'5. STD Inputs'!$L$8,"ERROR"))))</f>
        <v>0</v>
      </c>
      <c r="AF90" s="68">
        <f>-Y90*('1. Inputs'!$D$16/365)*'1. Inputs'!$D$15</f>
        <v>0</v>
      </c>
      <c r="AG90" s="68">
        <f>'1. Inputs'!$D$18</f>
        <v>0</v>
      </c>
      <c r="AH90" s="110">
        <f t="shared" ca="1" si="8"/>
        <v>0</v>
      </c>
      <c r="AJ90" s="70">
        <f t="shared" ca="1" si="5"/>
        <v>0</v>
      </c>
    </row>
    <row r="91" spans="1:36" x14ac:dyDescent="0.25">
      <c r="A91" s="65">
        <f t="shared" si="9"/>
        <v>43458</v>
      </c>
      <c r="B91" s="154">
        <f>'1. Inputs'!J95</f>
        <v>0</v>
      </c>
      <c r="C91" s="117">
        <f>'1. Inputs'!K95</f>
        <v>0</v>
      </c>
      <c r="D91" s="117">
        <f t="shared" si="6"/>
        <v>0</v>
      </c>
      <c r="E91" s="72">
        <f>'2. Exposure Periods'!C88</f>
        <v>14</v>
      </c>
      <c r="F91" s="66">
        <f>'2. Exposure Periods'!D88</f>
        <v>1</v>
      </c>
      <c r="G91" s="72">
        <f>'2. Exposure Periods'!$E88</f>
        <v>9</v>
      </c>
      <c r="H91" s="72">
        <f>'2. Exposure Periods'!$I88</f>
        <v>31</v>
      </c>
      <c r="I91" s="247">
        <f>IF(G91=8,'5. STD Inputs'!$C$7,IF(G91=9,'5. STD Inputs'!$D$7, IF(G91=10,'5. STD Inputs'!$E$7, IF(G91=11,'5. STD Inputs'!$F$7,"ERROR"))))</f>
        <v>0</v>
      </c>
      <c r="J91" s="67">
        <f ca="1">SUM(OFFSET(C91,-E91-1-'2. Exposure Periods'!S88,0,E91))</f>
        <v>0</v>
      </c>
      <c r="K91" s="67">
        <f ca="1">SUM(OFFSET(D91,-1-'2. Exposure Periods'!S88,0,G91))</f>
        <v>0</v>
      </c>
      <c r="L91" s="249" t="s">
        <v>150</v>
      </c>
      <c r="M91" s="68">
        <f ca="1">$J91*'1. Inputs'!$D$44</f>
        <v>0</v>
      </c>
      <c r="N91" s="68">
        <f>$B91*'1. Inputs'!$D$40</f>
        <v>0</v>
      </c>
      <c r="O91" s="68">
        <f>IF(G91=8,'5. STD Inputs'!$C$8,IF(G91=9,'5. STD Inputs'!$D$8, IF(G91=10,'5. STD Inputs'!$E$8, IF(G91=11,'5. STD Inputs'!$F$8,"ERROR"))))</f>
        <v>0</v>
      </c>
      <c r="P91" s="109">
        <f>('1. Inputs'!$D$49*$H91)*($I91/$G91)/('1. Inputs'!$D$53)</f>
        <v>0</v>
      </c>
      <c r="Q91" s="68">
        <f>'1. Inputs'!$D$17</f>
        <v>0</v>
      </c>
      <c r="R91" s="69">
        <f t="shared" ca="1" si="7"/>
        <v>0</v>
      </c>
      <c r="S91" s="54"/>
      <c r="T91" s="156">
        <f>'1. Inputs'!M95</f>
        <v>0</v>
      </c>
      <c r="U91" s="163">
        <f>'1. Inputs'!N95</f>
        <v>0</v>
      </c>
      <c r="V91" s="72">
        <f>'2. Exposure Periods'!K88</f>
        <v>14</v>
      </c>
      <c r="W91" s="72">
        <f>'2. Exposure Periods'!L88</f>
        <v>2</v>
      </c>
      <c r="X91" s="72">
        <f>'2. Exposure Periods'!M88</f>
        <v>9</v>
      </c>
      <c r="Y91" s="72">
        <f>'2. Exposure Periods'!$I88</f>
        <v>31</v>
      </c>
      <c r="Z91" s="67">
        <f ca="1">SUM(OFFSET(U91,-V91-1-'2. Exposure Periods'!S88,0,V91))</f>
        <v>0</v>
      </c>
      <c r="AA91" s="67">
        <f ca="1">SUM(OFFSET(U91,-1-'2. Exposure Periods'!S88,0,X91))</f>
        <v>0</v>
      </c>
      <c r="AB91" s="67">
        <f ca="1">SUM(OFFSET(U91,-'2. Exposure Periods'!T88,0,Y91))</f>
        <v>0</v>
      </c>
      <c r="AC91" s="109">
        <f ca="1">Z91*'1. Inputs'!$D$40</f>
        <v>0</v>
      </c>
      <c r="AD91" s="109">
        <f>SUM(T90:T91)*'1. Inputs'!$D$40</f>
        <v>0</v>
      </c>
      <c r="AE91" s="109">
        <f>IF(G91=8,'5. STD Inputs'!$I$8,IF(G91=9,'5. STD Inputs'!$J$8, IF(G91=10,'5. STD Inputs'!$K$8, IF(G91=11,'5. STD Inputs'!$L$8,"ERROR"))))</f>
        <v>0</v>
      </c>
      <c r="AF91" s="68">
        <f>-Y91*('1. Inputs'!$D$16/365)*'1. Inputs'!$D$15</f>
        <v>0</v>
      </c>
      <c r="AG91" s="68">
        <f>'1. Inputs'!$D$18</f>
        <v>0</v>
      </c>
      <c r="AH91" s="110">
        <f t="shared" ca="1" si="8"/>
        <v>0</v>
      </c>
      <c r="AJ91" s="70">
        <f t="shared" ca="1" si="5"/>
        <v>0</v>
      </c>
    </row>
    <row r="92" spans="1:36" x14ac:dyDescent="0.25">
      <c r="A92" s="65">
        <f t="shared" si="9"/>
        <v>43459</v>
      </c>
      <c r="B92" s="154">
        <f>'1. Inputs'!J96</f>
        <v>0</v>
      </c>
      <c r="C92" s="117">
        <f>'1. Inputs'!K96</f>
        <v>0</v>
      </c>
      <c r="D92" s="117">
        <f t="shared" si="6"/>
        <v>0</v>
      </c>
      <c r="E92" s="72">
        <f>'2. Exposure Periods'!C89</f>
        <v>15</v>
      </c>
      <c r="F92" s="66">
        <f>'2. Exposure Periods'!D89</f>
        <v>1</v>
      </c>
      <c r="G92" s="72">
        <f>'2. Exposure Periods'!$E89</f>
        <v>9</v>
      </c>
      <c r="H92" s="72">
        <f>'2. Exposure Periods'!$I89</f>
        <v>32</v>
      </c>
      <c r="I92" s="247">
        <f>IF(G92=8,'5. STD Inputs'!$C$7,IF(G92=9,'5. STD Inputs'!$D$7, IF(G92=10,'5. STD Inputs'!$E$7, IF(G92=11,'5. STD Inputs'!$F$7,"ERROR"))))</f>
        <v>0</v>
      </c>
      <c r="J92" s="67">
        <f ca="1">SUM(OFFSET(C92,-E92-1-'2. Exposure Periods'!S89,0,E92))</f>
        <v>0</v>
      </c>
      <c r="K92" s="67">
        <f ca="1">SUM(OFFSET(D92,-1-'2. Exposure Periods'!S89,0,G92))</f>
        <v>0</v>
      </c>
      <c r="L92" s="249" t="s">
        <v>150</v>
      </c>
      <c r="M92" s="68">
        <f ca="1">$J92*'1. Inputs'!$D$44</f>
        <v>0</v>
      </c>
      <c r="N92" s="68">
        <f>$B92*'1. Inputs'!$D$40</f>
        <v>0</v>
      </c>
      <c r="O92" s="68">
        <f>IF(G92=8,'5. STD Inputs'!$C$8,IF(G92=9,'5. STD Inputs'!$D$8, IF(G92=10,'5. STD Inputs'!$E$8, IF(G92=11,'5. STD Inputs'!$F$8,"ERROR"))))</f>
        <v>0</v>
      </c>
      <c r="P92" s="109">
        <f>('1. Inputs'!$D$49*$H92)*($I92/$G92)/('1. Inputs'!$D$53)</f>
        <v>0</v>
      </c>
      <c r="Q92" s="68">
        <f>'1. Inputs'!$D$17</f>
        <v>0</v>
      </c>
      <c r="R92" s="69">
        <f t="shared" ca="1" si="7"/>
        <v>0</v>
      </c>
      <c r="S92" s="54"/>
      <c r="T92" s="156">
        <f>'1. Inputs'!M96</f>
        <v>0</v>
      </c>
      <c r="U92" s="163">
        <f>'1. Inputs'!N96</f>
        <v>0</v>
      </c>
      <c r="V92" s="72">
        <f>'2. Exposure Periods'!K89</f>
        <v>15</v>
      </c>
      <c r="W92" s="72">
        <f>'2. Exposure Periods'!L89</f>
        <v>2</v>
      </c>
      <c r="X92" s="72">
        <f>'2. Exposure Periods'!M89</f>
        <v>9</v>
      </c>
      <c r="Y92" s="72">
        <f>'2. Exposure Periods'!$I89</f>
        <v>32</v>
      </c>
      <c r="Z92" s="67">
        <f ca="1">SUM(OFFSET(U92,-V92-1-'2. Exposure Periods'!S89,0,V92))</f>
        <v>0</v>
      </c>
      <c r="AA92" s="67">
        <f ca="1">SUM(OFFSET(U92,-1-'2. Exposure Periods'!S89,0,X92))</f>
        <v>0</v>
      </c>
      <c r="AB92" s="67">
        <f ca="1">SUM(OFFSET(U92,-'2. Exposure Periods'!T89,0,Y92))</f>
        <v>0</v>
      </c>
      <c r="AC92" s="109">
        <f ca="1">Z92*'1. Inputs'!$D$40</f>
        <v>0</v>
      </c>
      <c r="AD92" s="109">
        <f>SUM(T91:T92)*'1. Inputs'!$D$40</f>
        <v>0</v>
      </c>
      <c r="AE92" s="109">
        <f>IF(G92=8,'5. STD Inputs'!$I$8,IF(G92=9,'5. STD Inputs'!$J$8, IF(G92=10,'5. STD Inputs'!$K$8, IF(G92=11,'5. STD Inputs'!$L$8,"ERROR"))))</f>
        <v>0</v>
      </c>
      <c r="AF92" s="68">
        <f>-Y92*('1. Inputs'!$D$16/365)*'1. Inputs'!$D$15</f>
        <v>0</v>
      </c>
      <c r="AG92" s="68">
        <f>'1. Inputs'!$D$18</f>
        <v>0</v>
      </c>
      <c r="AH92" s="110">
        <f t="shared" ca="1" si="8"/>
        <v>0</v>
      </c>
      <c r="AJ92" s="70">
        <f t="shared" ca="1" si="5"/>
        <v>0</v>
      </c>
    </row>
    <row r="93" spans="1:36" x14ac:dyDescent="0.25">
      <c r="A93" s="65">
        <f t="shared" si="9"/>
        <v>43460</v>
      </c>
      <c r="B93" s="154">
        <f>'1. Inputs'!J97</f>
        <v>0</v>
      </c>
      <c r="C93" s="117">
        <f>'1. Inputs'!K97</f>
        <v>0</v>
      </c>
      <c r="D93" s="117">
        <f t="shared" si="6"/>
        <v>0</v>
      </c>
      <c r="E93" s="72">
        <f>'2. Exposure Periods'!C90</f>
        <v>9</v>
      </c>
      <c r="F93" s="66">
        <f>'2. Exposure Periods'!D90</f>
        <v>1</v>
      </c>
      <c r="G93" s="72">
        <f>'2. Exposure Periods'!$E90</f>
        <v>9</v>
      </c>
      <c r="H93" s="72">
        <f>'2. Exposure Periods'!$I90</f>
        <v>33</v>
      </c>
      <c r="I93" s="247">
        <f>IF(G93=8,'5. STD Inputs'!$C$7,IF(G93=9,'5. STD Inputs'!$D$7, IF(G93=10,'5. STD Inputs'!$E$7, IF(G93=11,'5. STD Inputs'!$F$7,"ERROR"))))</f>
        <v>0</v>
      </c>
      <c r="J93" s="67">
        <f ca="1">SUM(OFFSET(C93,-E93-1-'2. Exposure Periods'!S90,0,E93))</f>
        <v>0</v>
      </c>
      <c r="K93" s="67">
        <f ca="1">SUM(OFFSET(D93,-1-'2. Exposure Periods'!S90,0,G93))</f>
        <v>0</v>
      </c>
      <c r="L93" s="249" t="s">
        <v>150</v>
      </c>
      <c r="M93" s="68">
        <f ca="1">$J93*'1. Inputs'!$D$44</f>
        <v>0</v>
      </c>
      <c r="N93" s="68">
        <f>$B93*'1. Inputs'!$D$40</f>
        <v>0</v>
      </c>
      <c r="O93" s="68">
        <f>IF(G93=8,'5. STD Inputs'!$C$8,IF(G93=9,'5. STD Inputs'!$D$8, IF(G93=10,'5. STD Inputs'!$E$8, IF(G93=11,'5. STD Inputs'!$F$8,"ERROR"))))</f>
        <v>0</v>
      </c>
      <c r="P93" s="109">
        <f>('1. Inputs'!$D$49*$H93)*($I93/$G93)/('1. Inputs'!$D$53)</f>
        <v>0</v>
      </c>
      <c r="Q93" s="68">
        <f>'1. Inputs'!$D$17</f>
        <v>0</v>
      </c>
      <c r="R93" s="69">
        <f t="shared" ca="1" si="7"/>
        <v>0</v>
      </c>
      <c r="S93" s="54"/>
      <c r="T93" s="156">
        <f>'1. Inputs'!M97</f>
        <v>0</v>
      </c>
      <c r="U93" s="163">
        <f>'1. Inputs'!N97</f>
        <v>0</v>
      </c>
      <c r="V93" s="72">
        <f>'2. Exposure Periods'!K90</f>
        <v>9</v>
      </c>
      <c r="W93" s="72">
        <f>'2. Exposure Periods'!L90</f>
        <v>2</v>
      </c>
      <c r="X93" s="72">
        <f>'2. Exposure Periods'!M90</f>
        <v>9</v>
      </c>
      <c r="Y93" s="72">
        <f>'2. Exposure Periods'!$I90</f>
        <v>33</v>
      </c>
      <c r="Z93" s="67">
        <f ca="1">SUM(OFFSET(U93,-V93-1-'2. Exposure Periods'!S90,0,V93))</f>
        <v>0</v>
      </c>
      <c r="AA93" s="67">
        <f ca="1">SUM(OFFSET(U93,-1-'2. Exposure Periods'!S90,0,X93))</f>
        <v>0</v>
      </c>
      <c r="AB93" s="67">
        <f ca="1">SUM(OFFSET(U93,-'2. Exposure Periods'!T90,0,Y93))</f>
        <v>0</v>
      </c>
      <c r="AC93" s="109">
        <f ca="1">Z93*'1. Inputs'!$D$40</f>
        <v>0</v>
      </c>
      <c r="AD93" s="109">
        <f>SUM(T92:T93)*'1. Inputs'!$D$40</f>
        <v>0</v>
      </c>
      <c r="AE93" s="109">
        <f>IF(G93=8,'5. STD Inputs'!$I$8,IF(G93=9,'5. STD Inputs'!$J$8, IF(G93=10,'5. STD Inputs'!$K$8, IF(G93=11,'5. STD Inputs'!$L$8,"ERROR"))))</f>
        <v>0</v>
      </c>
      <c r="AF93" s="68">
        <f>-Y93*('1. Inputs'!$D$16/365)*'1. Inputs'!$D$15</f>
        <v>0</v>
      </c>
      <c r="AG93" s="68">
        <f>'1. Inputs'!$D$18</f>
        <v>0</v>
      </c>
      <c r="AH93" s="110">
        <f t="shared" ca="1" si="8"/>
        <v>0</v>
      </c>
      <c r="AJ93" s="70">
        <f t="shared" ca="1" si="5"/>
        <v>0</v>
      </c>
    </row>
    <row r="94" spans="1:36" x14ac:dyDescent="0.25">
      <c r="A94" s="65">
        <f t="shared" si="9"/>
        <v>43461</v>
      </c>
      <c r="B94" s="154">
        <f>'1. Inputs'!J98</f>
        <v>0</v>
      </c>
      <c r="C94" s="117">
        <f>'1. Inputs'!K98</f>
        <v>0</v>
      </c>
      <c r="D94" s="117">
        <f t="shared" si="6"/>
        <v>0</v>
      </c>
      <c r="E94" s="72">
        <f>'2. Exposure Periods'!C91</f>
        <v>10</v>
      </c>
      <c r="F94" s="66">
        <f>'2. Exposure Periods'!D91</f>
        <v>1</v>
      </c>
      <c r="G94" s="72">
        <f>'2. Exposure Periods'!$E91</f>
        <v>9</v>
      </c>
      <c r="H94" s="72">
        <f>'2. Exposure Periods'!$I91</f>
        <v>34</v>
      </c>
      <c r="I94" s="247">
        <f>IF(G94=8,'5. STD Inputs'!$C$7,IF(G94=9,'5. STD Inputs'!$D$7, IF(G94=10,'5. STD Inputs'!$E$7, IF(G94=11,'5. STD Inputs'!$F$7,"ERROR"))))</f>
        <v>0</v>
      </c>
      <c r="J94" s="67">
        <f ca="1">SUM(OFFSET(C94,-E94-1-'2. Exposure Periods'!S91,0,E94))</f>
        <v>0</v>
      </c>
      <c r="K94" s="67">
        <f ca="1">SUM(OFFSET(D94,-1-'2. Exposure Periods'!S91,0,G94))</f>
        <v>0</v>
      </c>
      <c r="L94" s="249" t="s">
        <v>150</v>
      </c>
      <c r="M94" s="68">
        <f ca="1">$J94*'1. Inputs'!$D$44</f>
        <v>0</v>
      </c>
      <c r="N94" s="68">
        <f>$B94*'1. Inputs'!$D$40</f>
        <v>0</v>
      </c>
      <c r="O94" s="68">
        <f>IF(G94=8,'5. STD Inputs'!$C$8,IF(G94=9,'5. STD Inputs'!$D$8, IF(G94=10,'5. STD Inputs'!$E$8, IF(G94=11,'5. STD Inputs'!$F$8,"ERROR"))))</f>
        <v>0</v>
      </c>
      <c r="P94" s="109">
        <f>('1. Inputs'!$D$49*$H94)*($I94/$G94)/('1. Inputs'!$D$53)</f>
        <v>0</v>
      </c>
      <c r="Q94" s="68">
        <f>'1. Inputs'!$D$17</f>
        <v>0</v>
      </c>
      <c r="R94" s="69">
        <f t="shared" ca="1" si="7"/>
        <v>0</v>
      </c>
      <c r="S94" s="54"/>
      <c r="T94" s="156">
        <f>'1. Inputs'!M98</f>
        <v>0</v>
      </c>
      <c r="U94" s="163">
        <f>'1. Inputs'!N98</f>
        <v>0</v>
      </c>
      <c r="V94" s="72">
        <f>'2. Exposure Periods'!K91</f>
        <v>10</v>
      </c>
      <c r="W94" s="72">
        <f>'2. Exposure Periods'!L91</f>
        <v>2</v>
      </c>
      <c r="X94" s="72">
        <f>'2. Exposure Periods'!M91</f>
        <v>9</v>
      </c>
      <c r="Y94" s="72">
        <f>'2. Exposure Periods'!$I91</f>
        <v>34</v>
      </c>
      <c r="Z94" s="67">
        <f ca="1">SUM(OFFSET(U94,-V94-1-'2. Exposure Periods'!S91,0,V94))</f>
        <v>0</v>
      </c>
      <c r="AA94" s="67">
        <f ca="1">SUM(OFFSET(U94,-1-'2. Exposure Periods'!S91,0,X94))</f>
        <v>0</v>
      </c>
      <c r="AB94" s="67">
        <f ca="1">SUM(OFFSET(U94,-'2. Exposure Periods'!T91,0,Y94))</f>
        <v>0</v>
      </c>
      <c r="AC94" s="109">
        <f ca="1">Z94*'1. Inputs'!$D$40</f>
        <v>0</v>
      </c>
      <c r="AD94" s="109">
        <f>SUM(T93:T94)*'1. Inputs'!$D$40</f>
        <v>0</v>
      </c>
      <c r="AE94" s="109">
        <f>IF(G94=8,'5. STD Inputs'!$I$8,IF(G94=9,'5. STD Inputs'!$J$8, IF(G94=10,'5. STD Inputs'!$K$8, IF(G94=11,'5. STD Inputs'!$L$8,"ERROR"))))</f>
        <v>0</v>
      </c>
      <c r="AF94" s="68">
        <f>-Y94*('1. Inputs'!$D$16/365)*'1. Inputs'!$D$15</f>
        <v>0</v>
      </c>
      <c r="AG94" s="68">
        <f>'1. Inputs'!$D$18</f>
        <v>0</v>
      </c>
      <c r="AH94" s="110">
        <f t="shared" ca="1" si="8"/>
        <v>0</v>
      </c>
      <c r="AJ94" s="70">
        <f t="shared" ca="1" si="5"/>
        <v>0</v>
      </c>
    </row>
    <row r="95" spans="1:36" x14ac:dyDescent="0.25">
      <c r="A95" s="65">
        <f t="shared" si="9"/>
        <v>43462</v>
      </c>
      <c r="B95" s="154">
        <f>'1. Inputs'!J99</f>
        <v>0</v>
      </c>
      <c r="C95" s="117">
        <f>'1. Inputs'!K99</f>
        <v>0</v>
      </c>
      <c r="D95" s="117">
        <f t="shared" si="6"/>
        <v>0</v>
      </c>
      <c r="E95" s="72">
        <f>'2. Exposure Periods'!C92</f>
        <v>11</v>
      </c>
      <c r="F95" s="66">
        <f>'2. Exposure Periods'!D92</f>
        <v>1</v>
      </c>
      <c r="G95" s="72">
        <f>'2. Exposure Periods'!$E92</f>
        <v>9</v>
      </c>
      <c r="H95" s="72">
        <f>'2. Exposure Periods'!$I92</f>
        <v>35</v>
      </c>
      <c r="I95" s="247">
        <f>IF(G95=8,'5. STD Inputs'!$C$7,IF(G95=9,'5. STD Inputs'!$D$7, IF(G95=10,'5. STD Inputs'!$E$7, IF(G95=11,'5. STD Inputs'!$F$7,"ERROR"))))</f>
        <v>0</v>
      </c>
      <c r="J95" s="67">
        <f ca="1">SUM(OFFSET(C95,-E95-1-'2. Exposure Periods'!S92,0,E95))</f>
        <v>0</v>
      </c>
      <c r="K95" s="67">
        <f ca="1">SUM(OFFSET(D95,-1-'2. Exposure Periods'!S92,0,G95))</f>
        <v>0</v>
      </c>
      <c r="L95" s="249" t="s">
        <v>150</v>
      </c>
      <c r="M95" s="68">
        <f ca="1">$J95*'1. Inputs'!$D$44</f>
        <v>0</v>
      </c>
      <c r="N95" s="68">
        <f>$B95*'1. Inputs'!$D$40</f>
        <v>0</v>
      </c>
      <c r="O95" s="68">
        <f>IF(G95=8,'5. STD Inputs'!$C$8,IF(G95=9,'5. STD Inputs'!$D$8, IF(G95=10,'5. STD Inputs'!$E$8, IF(G95=11,'5. STD Inputs'!$F$8,"ERROR"))))</f>
        <v>0</v>
      </c>
      <c r="P95" s="109">
        <f>('1. Inputs'!$D$49*$H95)*($I95/$G95)/('1. Inputs'!$D$53)</f>
        <v>0</v>
      </c>
      <c r="Q95" s="68">
        <f>'1. Inputs'!$D$17</f>
        <v>0</v>
      </c>
      <c r="R95" s="69">
        <f t="shared" ca="1" si="7"/>
        <v>0</v>
      </c>
      <c r="S95" s="54"/>
      <c r="T95" s="156">
        <f>'1. Inputs'!M99</f>
        <v>0</v>
      </c>
      <c r="U95" s="163">
        <f>'1. Inputs'!N99</f>
        <v>0</v>
      </c>
      <c r="V95" s="72">
        <f>'2. Exposure Periods'!K92</f>
        <v>11</v>
      </c>
      <c r="W95" s="72">
        <f>'2. Exposure Periods'!L92</f>
        <v>2</v>
      </c>
      <c r="X95" s="72">
        <f>'2. Exposure Periods'!M92</f>
        <v>9</v>
      </c>
      <c r="Y95" s="72">
        <f>'2. Exposure Periods'!$I92</f>
        <v>35</v>
      </c>
      <c r="Z95" s="67">
        <f ca="1">SUM(OFFSET(U95,-V95-1-'2. Exposure Periods'!S92,0,V95))</f>
        <v>0</v>
      </c>
      <c r="AA95" s="67">
        <f ca="1">SUM(OFFSET(U95,-1-'2. Exposure Periods'!S92,0,X95))</f>
        <v>0</v>
      </c>
      <c r="AB95" s="67">
        <f ca="1">SUM(OFFSET(U95,-'2. Exposure Periods'!T92,0,Y95))</f>
        <v>0</v>
      </c>
      <c r="AC95" s="109">
        <f ca="1">Z95*'1. Inputs'!$D$40</f>
        <v>0</v>
      </c>
      <c r="AD95" s="109">
        <f>SUM(T94:T95)*'1. Inputs'!$D$40</f>
        <v>0</v>
      </c>
      <c r="AE95" s="109">
        <f>IF(G95=8,'5. STD Inputs'!$I$8,IF(G95=9,'5. STD Inputs'!$J$8, IF(G95=10,'5. STD Inputs'!$K$8, IF(G95=11,'5. STD Inputs'!$L$8,"ERROR"))))</f>
        <v>0</v>
      </c>
      <c r="AF95" s="68">
        <f>-Y95*('1. Inputs'!$D$16/365)*'1. Inputs'!$D$15</f>
        <v>0</v>
      </c>
      <c r="AG95" s="68">
        <f>'1. Inputs'!$D$18</f>
        <v>0</v>
      </c>
      <c r="AH95" s="110">
        <f t="shared" ca="1" si="8"/>
        <v>0</v>
      </c>
      <c r="AJ95" s="70">
        <f t="shared" ca="1" si="5"/>
        <v>0</v>
      </c>
    </row>
    <row r="96" spans="1:36" x14ac:dyDescent="0.25">
      <c r="A96" s="65">
        <f t="shared" si="9"/>
        <v>43463</v>
      </c>
      <c r="B96" s="154">
        <f>'1. Inputs'!J100</f>
        <v>0</v>
      </c>
      <c r="C96" s="117">
        <f>'1. Inputs'!K100</f>
        <v>0</v>
      </c>
      <c r="D96" s="117">
        <f t="shared" si="6"/>
        <v>0</v>
      </c>
      <c r="E96" s="72">
        <f>'2. Exposure Periods'!C93</f>
        <v>11</v>
      </c>
      <c r="F96" s="66">
        <f>'2. Exposure Periods'!D93</f>
        <v>1</v>
      </c>
      <c r="G96" s="72">
        <f>'2. Exposure Periods'!$E93</f>
        <v>10</v>
      </c>
      <c r="H96" s="72">
        <f>'2. Exposure Periods'!$I93</f>
        <v>36</v>
      </c>
      <c r="I96" s="247">
        <f>IF(G96=8,'5. STD Inputs'!$C$7,IF(G96=9,'5. STD Inputs'!$D$7, IF(G96=10,'5. STD Inputs'!$E$7, IF(G96=11,'5. STD Inputs'!$F$7,"ERROR"))))</f>
        <v>0</v>
      </c>
      <c r="J96" s="67">
        <f ca="1">SUM(OFFSET(C96,-E96-1-'2. Exposure Periods'!S93,0,E96))</f>
        <v>0</v>
      </c>
      <c r="K96" s="67">
        <f ca="1">SUM(OFFSET(D96,-1-'2. Exposure Periods'!S93,0,G96))</f>
        <v>0</v>
      </c>
      <c r="L96" s="249" t="s">
        <v>150</v>
      </c>
      <c r="M96" s="68">
        <f ca="1">$J96*'1. Inputs'!$D$44</f>
        <v>0</v>
      </c>
      <c r="N96" s="68">
        <f>$B96*'1. Inputs'!$D$40</f>
        <v>0</v>
      </c>
      <c r="O96" s="68">
        <f>IF(G96=8,'5. STD Inputs'!$C$8,IF(G96=9,'5. STD Inputs'!$D$8, IF(G96=10,'5. STD Inputs'!$E$8, IF(G96=11,'5. STD Inputs'!$F$8,"ERROR"))))</f>
        <v>0</v>
      </c>
      <c r="P96" s="109">
        <f>('1. Inputs'!$D$49*$H96)*($I96/$G96)/('1. Inputs'!$D$53)</f>
        <v>0</v>
      </c>
      <c r="Q96" s="68">
        <f>'1. Inputs'!$D$17</f>
        <v>0</v>
      </c>
      <c r="R96" s="69">
        <f t="shared" ca="1" si="7"/>
        <v>0</v>
      </c>
      <c r="S96" s="54"/>
      <c r="T96" s="156">
        <f>'1. Inputs'!M100</f>
        <v>0</v>
      </c>
      <c r="U96" s="163">
        <f>'1. Inputs'!N100</f>
        <v>0</v>
      </c>
      <c r="V96" s="72">
        <f>'2. Exposure Periods'!K93</f>
        <v>11</v>
      </c>
      <c r="W96" s="72">
        <f>'2. Exposure Periods'!L93</f>
        <v>2</v>
      </c>
      <c r="X96" s="72">
        <f>'2. Exposure Periods'!M93</f>
        <v>10</v>
      </c>
      <c r="Y96" s="72">
        <f>'2. Exposure Periods'!$I93</f>
        <v>36</v>
      </c>
      <c r="Z96" s="67">
        <f ca="1">SUM(OFFSET(U96,-V96-1-'2. Exposure Periods'!S93,0,V96))</f>
        <v>0</v>
      </c>
      <c r="AA96" s="67">
        <f ca="1">SUM(OFFSET(U96,-1-'2. Exposure Periods'!S93,0,X96))</f>
        <v>0</v>
      </c>
      <c r="AB96" s="67">
        <f ca="1">SUM(OFFSET(U96,-'2. Exposure Periods'!T93,0,Y96))</f>
        <v>0</v>
      </c>
      <c r="AC96" s="109">
        <f ca="1">Z96*'1. Inputs'!$D$40</f>
        <v>0</v>
      </c>
      <c r="AD96" s="109">
        <f>SUM(T95:T96)*'1. Inputs'!$D$40</f>
        <v>0</v>
      </c>
      <c r="AE96" s="109">
        <f>IF(G96=8,'5. STD Inputs'!$I$8,IF(G96=9,'5. STD Inputs'!$J$8, IF(G96=10,'5. STD Inputs'!$K$8, IF(G96=11,'5. STD Inputs'!$L$8,"ERROR"))))</f>
        <v>0</v>
      </c>
      <c r="AF96" s="68">
        <f>-Y96*('1. Inputs'!$D$16/365)*'1. Inputs'!$D$15</f>
        <v>0</v>
      </c>
      <c r="AG96" s="68">
        <f>'1. Inputs'!$D$18</f>
        <v>0</v>
      </c>
      <c r="AH96" s="110">
        <f t="shared" ca="1" si="8"/>
        <v>0</v>
      </c>
      <c r="AJ96" s="70">
        <f t="shared" ca="1" si="5"/>
        <v>0</v>
      </c>
    </row>
    <row r="97" spans="1:36" x14ac:dyDescent="0.25">
      <c r="A97" s="65">
        <f t="shared" si="9"/>
        <v>43464</v>
      </c>
      <c r="B97" s="154">
        <f>'1. Inputs'!J101</f>
        <v>0</v>
      </c>
      <c r="C97" s="117">
        <f>'1. Inputs'!K101</f>
        <v>0</v>
      </c>
      <c r="D97" s="117">
        <f t="shared" si="6"/>
        <v>0</v>
      </c>
      <c r="E97" s="72">
        <f>'2. Exposure Periods'!C94</f>
        <v>11</v>
      </c>
      <c r="F97" s="66">
        <f>'2. Exposure Periods'!D94</f>
        <v>1</v>
      </c>
      <c r="G97" s="72">
        <f>'2. Exposure Periods'!$E94</f>
        <v>11</v>
      </c>
      <c r="H97" s="72">
        <f>'2. Exposure Periods'!$I94</f>
        <v>37</v>
      </c>
      <c r="I97" s="247">
        <f>IF(G97=8,'5. STD Inputs'!$C$7,IF(G97=9,'5. STD Inputs'!$D$7, IF(G97=10,'5. STD Inputs'!$E$7, IF(G97=11,'5. STD Inputs'!$F$7,"ERROR"))))</f>
        <v>0</v>
      </c>
      <c r="J97" s="67">
        <f ca="1">SUM(OFFSET(C97,-E97-1-'2. Exposure Periods'!S94,0,E97))</f>
        <v>0</v>
      </c>
      <c r="K97" s="67">
        <f ca="1">SUM(OFFSET(D97,-1-'2. Exposure Periods'!S94,0,G97))</f>
        <v>0</v>
      </c>
      <c r="L97" s="249" t="s">
        <v>150</v>
      </c>
      <c r="M97" s="68">
        <f ca="1">$J97*'1. Inputs'!$D$44</f>
        <v>0</v>
      </c>
      <c r="N97" s="68">
        <f>$B97*'1. Inputs'!$D$40</f>
        <v>0</v>
      </c>
      <c r="O97" s="68">
        <f>IF(G97=8,'5. STD Inputs'!$C$8,IF(G97=9,'5. STD Inputs'!$D$8, IF(G97=10,'5. STD Inputs'!$E$8, IF(G97=11,'5. STD Inputs'!$F$8,"ERROR"))))</f>
        <v>0</v>
      </c>
      <c r="P97" s="109">
        <f>('1. Inputs'!$D$49*$H97)*($I97/$G97)/('1. Inputs'!$D$53)</f>
        <v>0</v>
      </c>
      <c r="Q97" s="68">
        <f>'1. Inputs'!$D$17</f>
        <v>0</v>
      </c>
      <c r="R97" s="69">
        <f t="shared" ca="1" si="7"/>
        <v>0</v>
      </c>
      <c r="S97" s="54"/>
      <c r="T97" s="156">
        <f>'1. Inputs'!M101</f>
        <v>0</v>
      </c>
      <c r="U97" s="163">
        <f>'1. Inputs'!N101</f>
        <v>0</v>
      </c>
      <c r="V97" s="72">
        <f>'2. Exposure Periods'!K94</f>
        <v>11</v>
      </c>
      <c r="W97" s="72">
        <f>'2. Exposure Periods'!L94</f>
        <v>2</v>
      </c>
      <c r="X97" s="72">
        <f>'2. Exposure Periods'!M94</f>
        <v>11</v>
      </c>
      <c r="Y97" s="72">
        <f>'2. Exposure Periods'!$I94</f>
        <v>37</v>
      </c>
      <c r="Z97" s="67">
        <f ca="1">SUM(OFFSET(U97,-V97-1-'2. Exposure Periods'!S94,0,V97))</f>
        <v>0</v>
      </c>
      <c r="AA97" s="67">
        <f ca="1">SUM(OFFSET(U97,-1-'2. Exposure Periods'!S94,0,X97))</f>
        <v>0</v>
      </c>
      <c r="AB97" s="67">
        <f ca="1">SUM(OFFSET(U97,-'2. Exposure Periods'!T94,0,Y97))</f>
        <v>0</v>
      </c>
      <c r="AC97" s="109">
        <f ca="1">Z97*'1. Inputs'!$D$40</f>
        <v>0</v>
      </c>
      <c r="AD97" s="109">
        <f>SUM(T96:T97)*'1. Inputs'!$D$40</f>
        <v>0</v>
      </c>
      <c r="AE97" s="109">
        <f>IF(G97=8,'5. STD Inputs'!$I$8,IF(G97=9,'5. STD Inputs'!$J$8, IF(G97=10,'5. STD Inputs'!$K$8, IF(G97=11,'5. STD Inputs'!$L$8,"ERROR"))))</f>
        <v>0</v>
      </c>
      <c r="AF97" s="68">
        <f>-Y97*('1. Inputs'!$D$16/365)*'1. Inputs'!$D$15</f>
        <v>0</v>
      </c>
      <c r="AG97" s="68">
        <f>'1. Inputs'!$D$18</f>
        <v>0</v>
      </c>
      <c r="AH97" s="110">
        <f t="shared" ca="1" si="8"/>
        <v>0</v>
      </c>
      <c r="AJ97" s="70">
        <f t="shared" ca="1" si="5"/>
        <v>0</v>
      </c>
    </row>
    <row r="98" spans="1:36" x14ac:dyDescent="0.25">
      <c r="A98" s="65">
        <f t="shared" si="9"/>
        <v>43465</v>
      </c>
      <c r="B98" s="154">
        <f>'1. Inputs'!J102</f>
        <v>0</v>
      </c>
      <c r="C98" s="117">
        <f>'1. Inputs'!K102</f>
        <v>0</v>
      </c>
      <c r="D98" s="117">
        <f t="shared" si="6"/>
        <v>0</v>
      </c>
      <c r="E98" s="72">
        <f>'2. Exposure Periods'!C95</f>
        <v>14</v>
      </c>
      <c r="F98" s="66">
        <f>'2. Exposure Periods'!D95</f>
        <v>1</v>
      </c>
      <c r="G98" s="72">
        <f>'2. Exposure Periods'!$E95</f>
        <v>9</v>
      </c>
      <c r="H98" s="72">
        <f>'2. Exposure Periods'!$I95</f>
        <v>38</v>
      </c>
      <c r="I98" s="247">
        <f>IF(G98=8,'5. STD Inputs'!$C$7,IF(G98=9,'5. STD Inputs'!$D$7, IF(G98=10,'5. STD Inputs'!$E$7, IF(G98=11,'5. STD Inputs'!$F$7,"ERROR"))))</f>
        <v>0</v>
      </c>
      <c r="J98" s="67">
        <f ca="1">SUM(OFFSET(C98,-E98-1-'2. Exposure Periods'!S95,0,E98))</f>
        <v>0</v>
      </c>
      <c r="K98" s="67">
        <f ca="1">SUM(OFFSET(D98,-1-'2. Exposure Periods'!S95,0,G98))</f>
        <v>0</v>
      </c>
      <c r="L98" s="249" t="s">
        <v>150</v>
      </c>
      <c r="M98" s="68">
        <f ca="1">$J98*'1. Inputs'!$D$44</f>
        <v>0</v>
      </c>
      <c r="N98" s="68">
        <f>$B98*'1. Inputs'!$D$40</f>
        <v>0</v>
      </c>
      <c r="O98" s="68">
        <f>IF(G98=8,'5. STD Inputs'!$C$8,IF(G98=9,'5. STD Inputs'!$D$8, IF(G98=10,'5. STD Inputs'!$E$8, IF(G98=11,'5. STD Inputs'!$F$8,"ERROR"))))</f>
        <v>0</v>
      </c>
      <c r="P98" s="109">
        <f>('1. Inputs'!$D$49*$H98)*($I98/$G98)/('1. Inputs'!$D$53)</f>
        <v>0</v>
      </c>
      <c r="Q98" s="68">
        <f>'1. Inputs'!$D$17</f>
        <v>0</v>
      </c>
      <c r="R98" s="69">
        <f t="shared" ca="1" si="7"/>
        <v>0</v>
      </c>
      <c r="S98" s="54"/>
      <c r="T98" s="156">
        <f>'1. Inputs'!M102</f>
        <v>0</v>
      </c>
      <c r="U98" s="163">
        <f>'1. Inputs'!N102</f>
        <v>0</v>
      </c>
      <c r="V98" s="72">
        <f>'2. Exposure Periods'!K95</f>
        <v>14</v>
      </c>
      <c r="W98" s="72">
        <f>'2. Exposure Periods'!L95</f>
        <v>2</v>
      </c>
      <c r="X98" s="72">
        <f>'2. Exposure Periods'!M95</f>
        <v>9</v>
      </c>
      <c r="Y98" s="72">
        <f>'2. Exposure Periods'!$I95</f>
        <v>38</v>
      </c>
      <c r="Z98" s="67">
        <f ca="1">SUM(OFFSET(U98,-V98-1-'2. Exposure Periods'!S95,0,V98))</f>
        <v>0</v>
      </c>
      <c r="AA98" s="67">
        <f ca="1">SUM(OFFSET(U98,-1-'2. Exposure Periods'!S95,0,X98))</f>
        <v>0</v>
      </c>
      <c r="AB98" s="67">
        <f ca="1">SUM(OFFSET(U98,-'2. Exposure Periods'!T95,0,Y98))</f>
        <v>0</v>
      </c>
      <c r="AC98" s="109">
        <f ca="1">Z98*'1. Inputs'!$D$40</f>
        <v>0</v>
      </c>
      <c r="AD98" s="109">
        <f>SUM(T97:T98)*'1. Inputs'!$D$40</f>
        <v>0</v>
      </c>
      <c r="AE98" s="109">
        <f>IF(G98=8,'5. STD Inputs'!$I$8,IF(G98=9,'5. STD Inputs'!$J$8, IF(G98=10,'5. STD Inputs'!$K$8, IF(G98=11,'5. STD Inputs'!$L$8,"ERROR"))))</f>
        <v>0</v>
      </c>
      <c r="AF98" s="68">
        <f>-Y98*('1. Inputs'!$D$16/365)*'1. Inputs'!$D$15</f>
        <v>0</v>
      </c>
      <c r="AG98" s="68">
        <f>'1. Inputs'!$D$18</f>
        <v>0</v>
      </c>
      <c r="AH98" s="110">
        <f t="shared" ca="1" si="8"/>
        <v>0</v>
      </c>
      <c r="AJ98" s="70">
        <f t="shared" ca="1" si="5"/>
        <v>0</v>
      </c>
    </row>
    <row r="99" spans="1:36" s="59" customFormat="1" x14ac:dyDescent="0.25">
      <c r="A99" s="65">
        <f t="shared" si="9"/>
        <v>43466</v>
      </c>
      <c r="B99" s="154">
        <f>'1. Inputs'!J103</f>
        <v>0</v>
      </c>
      <c r="C99" s="117">
        <f>'1. Inputs'!K103</f>
        <v>0</v>
      </c>
      <c r="D99" s="117">
        <f t="shared" si="6"/>
        <v>0</v>
      </c>
      <c r="E99" s="72">
        <f>'2. Exposure Periods'!C96</f>
        <v>15</v>
      </c>
      <c r="F99" s="66">
        <f>'2. Exposure Periods'!D96</f>
        <v>1</v>
      </c>
      <c r="G99" s="72">
        <f>'2. Exposure Periods'!$E96</f>
        <v>9</v>
      </c>
      <c r="H99" s="72">
        <f>'2. Exposure Periods'!$I96</f>
        <v>39</v>
      </c>
      <c r="I99" s="247">
        <f>IF(G99=8,'5. STD Inputs'!$C$7,IF(G99=9,'5. STD Inputs'!$D$7, IF(G99=10,'5. STD Inputs'!$E$7, IF(G99=11,'5. STD Inputs'!$F$7,"ERROR"))))</f>
        <v>0</v>
      </c>
      <c r="J99" s="67">
        <f ca="1">SUM(OFFSET(C99,-E99-1-'2. Exposure Periods'!S96,0,E99))</f>
        <v>0</v>
      </c>
      <c r="K99" s="67">
        <f ca="1">SUM(OFFSET(D99,-1-'2. Exposure Periods'!S96,0,G99))</f>
        <v>0</v>
      </c>
      <c r="L99" s="249" t="s">
        <v>150</v>
      </c>
      <c r="M99" s="68">
        <f ca="1">$J99*'1. Inputs'!$D$44</f>
        <v>0</v>
      </c>
      <c r="N99" s="68">
        <f>$B99*'1. Inputs'!$D$40</f>
        <v>0</v>
      </c>
      <c r="O99" s="68">
        <f>IF(G99=8,'5. STD Inputs'!$C$8,IF(G99=9,'5. STD Inputs'!$D$8, IF(G99=10,'5. STD Inputs'!$E$8, IF(G99=11,'5. STD Inputs'!$F$8,"ERROR"))))</f>
        <v>0</v>
      </c>
      <c r="P99" s="109">
        <f>('1. Inputs'!$D$49*$H99)*($I99/$G99)/('1. Inputs'!$D$53)</f>
        <v>0</v>
      </c>
      <c r="Q99" s="68">
        <f>'1. Inputs'!$D$17</f>
        <v>0</v>
      </c>
      <c r="R99" s="69">
        <f t="shared" ca="1" si="7"/>
        <v>0</v>
      </c>
      <c r="S99" s="54"/>
      <c r="T99" s="156">
        <f>'1. Inputs'!M103</f>
        <v>0</v>
      </c>
      <c r="U99" s="163">
        <f>'1. Inputs'!N103</f>
        <v>0</v>
      </c>
      <c r="V99" s="72">
        <f>'2. Exposure Periods'!K96</f>
        <v>15</v>
      </c>
      <c r="W99" s="72">
        <f>'2. Exposure Periods'!L96</f>
        <v>2</v>
      </c>
      <c r="X99" s="72">
        <f>'2. Exposure Periods'!M96</f>
        <v>9</v>
      </c>
      <c r="Y99" s="72">
        <f>'2. Exposure Periods'!$I96</f>
        <v>39</v>
      </c>
      <c r="Z99" s="67">
        <f ca="1">SUM(OFFSET(U99,-V99-1-'2. Exposure Periods'!S96,0,V99))</f>
        <v>0</v>
      </c>
      <c r="AA99" s="67">
        <f ca="1">SUM(OFFSET(U99,-1-'2. Exposure Periods'!S96,0,X99))</f>
        <v>0</v>
      </c>
      <c r="AB99" s="67">
        <f ca="1">SUM(OFFSET(U99,-'2. Exposure Periods'!T96,0,Y99))</f>
        <v>0</v>
      </c>
      <c r="AC99" s="109">
        <f ca="1">Z99*'1. Inputs'!$D$40</f>
        <v>0</v>
      </c>
      <c r="AD99" s="109">
        <f>SUM(T98:T99)*'1. Inputs'!$D$40</f>
        <v>0</v>
      </c>
      <c r="AE99" s="109">
        <f>IF(G99=8,'5. STD Inputs'!$I$8,IF(G99=9,'5. STD Inputs'!$J$8, IF(G99=10,'5. STD Inputs'!$K$8, IF(G99=11,'5. STD Inputs'!$L$8,"ERROR"))))</f>
        <v>0</v>
      </c>
      <c r="AF99" s="68">
        <f>-Y99*('1. Inputs'!$D$16/365)*'1. Inputs'!$D$15</f>
        <v>0</v>
      </c>
      <c r="AG99" s="68">
        <f>'1. Inputs'!$D$18</f>
        <v>0</v>
      </c>
      <c r="AH99" s="110">
        <f t="shared" ca="1" si="8"/>
        <v>0</v>
      </c>
      <c r="AI99" s="51"/>
      <c r="AJ99" s="70">
        <f t="shared" ca="1" si="5"/>
        <v>0</v>
      </c>
    </row>
    <row r="100" spans="1:36" x14ac:dyDescent="0.25">
      <c r="A100" s="65">
        <f t="shared" si="9"/>
        <v>43467</v>
      </c>
      <c r="B100" s="154">
        <f>'1. Inputs'!J104</f>
        <v>0</v>
      </c>
      <c r="C100" s="117">
        <f>'1. Inputs'!K104</f>
        <v>0</v>
      </c>
      <c r="D100" s="117">
        <f t="shared" si="6"/>
        <v>0</v>
      </c>
      <c r="E100" s="72">
        <f>'2. Exposure Periods'!C97</f>
        <v>9</v>
      </c>
      <c r="F100" s="66">
        <f>'2. Exposure Periods'!D97</f>
        <v>1</v>
      </c>
      <c r="G100" s="72">
        <f>'2. Exposure Periods'!$E97</f>
        <v>9</v>
      </c>
      <c r="H100" s="72">
        <f>'2. Exposure Periods'!$I97</f>
        <v>40</v>
      </c>
      <c r="I100" s="247">
        <f>IF(G100=8,'5. STD Inputs'!$C$7,IF(G100=9,'5. STD Inputs'!$D$7, IF(G100=10,'5. STD Inputs'!$E$7, IF(G100=11,'5. STD Inputs'!$F$7,"ERROR"))))</f>
        <v>0</v>
      </c>
      <c r="J100" s="67">
        <f ca="1">SUM(OFFSET(C100,-E100-1-'2. Exposure Periods'!S97,0,E100))</f>
        <v>0</v>
      </c>
      <c r="K100" s="67">
        <f ca="1">SUM(OFFSET(D100,-1-'2. Exposure Periods'!S97,0,G100))</f>
        <v>0</v>
      </c>
      <c r="L100" s="249" t="s">
        <v>150</v>
      </c>
      <c r="M100" s="68">
        <f ca="1">$J100*'1. Inputs'!$D$44</f>
        <v>0</v>
      </c>
      <c r="N100" s="68">
        <f>$B100*'1. Inputs'!$D$40</f>
        <v>0</v>
      </c>
      <c r="O100" s="68">
        <f>IF(G100=8,'5. STD Inputs'!$C$8,IF(G100=9,'5. STD Inputs'!$D$8, IF(G100=10,'5. STD Inputs'!$E$8, IF(G100=11,'5. STD Inputs'!$F$8,"ERROR"))))</f>
        <v>0</v>
      </c>
      <c r="P100" s="109">
        <f>('1. Inputs'!$D$49*$H100)*($I100/$G100)/('1. Inputs'!$D$53)</f>
        <v>0</v>
      </c>
      <c r="Q100" s="68">
        <f>'1. Inputs'!$D$17</f>
        <v>0</v>
      </c>
      <c r="R100" s="69">
        <f t="shared" ca="1" si="7"/>
        <v>0</v>
      </c>
      <c r="S100" s="54"/>
      <c r="T100" s="156">
        <f>'1. Inputs'!M104</f>
        <v>0</v>
      </c>
      <c r="U100" s="163">
        <f>'1. Inputs'!N104</f>
        <v>0</v>
      </c>
      <c r="V100" s="72">
        <f>'2. Exposure Periods'!K97</f>
        <v>9</v>
      </c>
      <c r="W100" s="72">
        <f>'2. Exposure Periods'!L97</f>
        <v>2</v>
      </c>
      <c r="X100" s="72">
        <f>'2. Exposure Periods'!M97</f>
        <v>9</v>
      </c>
      <c r="Y100" s="72">
        <f>'2. Exposure Periods'!$I97</f>
        <v>40</v>
      </c>
      <c r="Z100" s="67">
        <f ca="1">SUM(OFFSET(U100,-V100-1-'2. Exposure Periods'!S97,0,V100))</f>
        <v>0</v>
      </c>
      <c r="AA100" s="67">
        <f ca="1">SUM(OFFSET(U100,-1-'2. Exposure Periods'!S97,0,X100))</f>
        <v>0</v>
      </c>
      <c r="AB100" s="67">
        <f ca="1">SUM(OFFSET(U100,-'2. Exposure Periods'!T97,0,Y100))</f>
        <v>0</v>
      </c>
      <c r="AC100" s="109">
        <f ca="1">Z100*'1. Inputs'!$D$40</f>
        <v>0</v>
      </c>
      <c r="AD100" s="109">
        <f>SUM(T99:T100)*'1. Inputs'!$D$40</f>
        <v>0</v>
      </c>
      <c r="AE100" s="109">
        <f>IF(G100=8,'5. STD Inputs'!$I$8,IF(G100=9,'5. STD Inputs'!$J$8, IF(G100=10,'5. STD Inputs'!$K$8, IF(G100=11,'5. STD Inputs'!$L$8,"ERROR"))))</f>
        <v>0</v>
      </c>
      <c r="AF100" s="68">
        <f>-Y100*('1. Inputs'!$D$16/365)*'1. Inputs'!$D$15</f>
        <v>0</v>
      </c>
      <c r="AG100" s="68">
        <f>'1. Inputs'!$D$18</f>
        <v>0</v>
      </c>
      <c r="AH100" s="110">
        <f t="shared" ca="1" si="8"/>
        <v>0</v>
      </c>
      <c r="AJ100" s="70">
        <f t="shared" ca="1" si="5"/>
        <v>0</v>
      </c>
    </row>
    <row r="101" spans="1:36" x14ac:dyDescent="0.25">
      <c r="A101" s="65">
        <f t="shared" si="9"/>
        <v>43468</v>
      </c>
      <c r="B101" s="154">
        <f>'1. Inputs'!J105</f>
        <v>0</v>
      </c>
      <c r="C101" s="117">
        <f>'1. Inputs'!K105</f>
        <v>0</v>
      </c>
      <c r="D101" s="117">
        <f t="shared" si="6"/>
        <v>0</v>
      </c>
      <c r="E101" s="72">
        <f>'2. Exposure Periods'!C98</f>
        <v>10</v>
      </c>
      <c r="F101" s="66">
        <f>'2. Exposure Periods'!D98</f>
        <v>1</v>
      </c>
      <c r="G101" s="72">
        <f>'2. Exposure Periods'!$E98</f>
        <v>9</v>
      </c>
      <c r="H101" s="72">
        <f>'2. Exposure Periods'!$I98</f>
        <v>41</v>
      </c>
      <c r="I101" s="247">
        <f>IF(G101=8,'5. STD Inputs'!$C$7,IF(G101=9,'5. STD Inputs'!$D$7, IF(G101=10,'5. STD Inputs'!$E$7, IF(G101=11,'5. STD Inputs'!$F$7,"ERROR"))))</f>
        <v>0</v>
      </c>
      <c r="J101" s="67">
        <f ca="1">SUM(OFFSET(C101,-E101-1-'2. Exposure Periods'!S98,0,E101))</f>
        <v>0</v>
      </c>
      <c r="K101" s="67">
        <f ca="1">SUM(OFFSET(D101,-1-'2. Exposure Periods'!S98,0,G101))</f>
        <v>0</v>
      </c>
      <c r="L101" s="249" t="s">
        <v>150</v>
      </c>
      <c r="M101" s="68">
        <f ca="1">$J101*'1. Inputs'!$D$44</f>
        <v>0</v>
      </c>
      <c r="N101" s="68">
        <f>$B101*'1. Inputs'!$D$40</f>
        <v>0</v>
      </c>
      <c r="O101" s="68">
        <f>IF(G101=8,'5. STD Inputs'!$C$8,IF(G101=9,'5. STD Inputs'!$D$8, IF(G101=10,'5. STD Inputs'!$E$8, IF(G101=11,'5. STD Inputs'!$F$8,"ERROR"))))</f>
        <v>0</v>
      </c>
      <c r="P101" s="109">
        <f>('1. Inputs'!$D$49*$H101)*($I101/$G101)/('1. Inputs'!$D$53)</f>
        <v>0</v>
      </c>
      <c r="Q101" s="68">
        <f>'1. Inputs'!$D$17</f>
        <v>0</v>
      </c>
      <c r="R101" s="69">
        <f t="shared" ca="1" si="7"/>
        <v>0</v>
      </c>
      <c r="S101" s="54"/>
      <c r="T101" s="156">
        <f>'1. Inputs'!M105</f>
        <v>0</v>
      </c>
      <c r="U101" s="163">
        <f>'1. Inputs'!N105</f>
        <v>0</v>
      </c>
      <c r="V101" s="72">
        <f>'2. Exposure Periods'!K98</f>
        <v>10</v>
      </c>
      <c r="W101" s="72">
        <f>'2. Exposure Periods'!L98</f>
        <v>2</v>
      </c>
      <c r="X101" s="72">
        <f>'2. Exposure Periods'!M98</f>
        <v>9</v>
      </c>
      <c r="Y101" s="72">
        <f>'2. Exposure Periods'!$I98</f>
        <v>41</v>
      </c>
      <c r="Z101" s="67">
        <f ca="1">SUM(OFFSET(U101,-V101-1-'2. Exposure Periods'!S98,0,V101))</f>
        <v>0</v>
      </c>
      <c r="AA101" s="67">
        <f ca="1">SUM(OFFSET(U101,-1-'2. Exposure Periods'!S98,0,X101))</f>
        <v>0</v>
      </c>
      <c r="AB101" s="67">
        <f ca="1">SUM(OFFSET(U101,-'2. Exposure Periods'!T98,0,Y101))</f>
        <v>0</v>
      </c>
      <c r="AC101" s="109">
        <f ca="1">Z101*'1. Inputs'!$D$40</f>
        <v>0</v>
      </c>
      <c r="AD101" s="109">
        <f>SUM(T100:T101)*'1. Inputs'!$D$40</f>
        <v>0</v>
      </c>
      <c r="AE101" s="109">
        <f>IF(G101=8,'5. STD Inputs'!$I$8,IF(G101=9,'5. STD Inputs'!$J$8, IF(G101=10,'5. STD Inputs'!$K$8, IF(G101=11,'5. STD Inputs'!$L$8,"ERROR"))))</f>
        <v>0</v>
      </c>
      <c r="AF101" s="68">
        <f>-Y101*('1. Inputs'!$D$16/365)*'1. Inputs'!$D$15</f>
        <v>0</v>
      </c>
      <c r="AG101" s="68">
        <f>'1. Inputs'!$D$18</f>
        <v>0</v>
      </c>
      <c r="AH101" s="110">
        <f t="shared" ca="1" si="8"/>
        <v>0</v>
      </c>
      <c r="AJ101" s="70">
        <f t="shared" ca="1" si="5"/>
        <v>0</v>
      </c>
    </row>
    <row r="102" spans="1:36" x14ac:dyDescent="0.25">
      <c r="A102" s="65">
        <f t="shared" si="9"/>
        <v>43469</v>
      </c>
      <c r="B102" s="154">
        <f>'1. Inputs'!J106</f>
        <v>0</v>
      </c>
      <c r="C102" s="117">
        <f>'1. Inputs'!K106</f>
        <v>0</v>
      </c>
      <c r="D102" s="117">
        <f t="shared" si="6"/>
        <v>0</v>
      </c>
      <c r="E102" s="72">
        <f>'2. Exposure Periods'!C99</f>
        <v>11</v>
      </c>
      <c r="F102" s="66">
        <f>'2. Exposure Periods'!D99</f>
        <v>1</v>
      </c>
      <c r="G102" s="72">
        <f>'2. Exposure Periods'!$E99</f>
        <v>9</v>
      </c>
      <c r="H102" s="72">
        <f>'2. Exposure Periods'!$I99</f>
        <v>42</v>
      </c>
      <c r="I102" s="247">
        <f>IF(G102=8,'5. STD Inputs'!$C$7,IF(G102=9,'5. STD Inputs'!$D$7, IF(G102=10,'5. STD Inputs'!$E$7, IF(G102=11,'5. STD Inputs'!$F$7,"ERROR"))))</f>
        <v>0</v>
      </c>
      <c r="J102" s="67">
        <f ca="1">SUM(OFFSET(C102,-E102-1-'2. Exposure Periods'!S99,0,E102))</f>
        <v>0</v>
      </c>
      <c r="K102" s="67">
        <f ca="1">SUM(OFFSET(D102,-1-'2. Exposure Periods'!S99,0,G102))</f>
        <v>0</v>
      </c>
      <c r="L102" s="249" t="s">
        <v>150</v>
      </c>
      <c r="M102" s="68">
        <f ca="1">$J102*'1. Inputs'!$D$44</f>
        <v>0</v>
      </c>
      <c r="N102" s="68">
        <f>$B102*'1. Inputs'!$D$40</f>
        <v>0</v>
      </c>
      <c r="O102" s="68">
        <f>IF(G102=8,'5. STD Inputs'!$C$8,IF(G102=9,'5. STD Inputs'!$D$8, IF(G102=10,'5. STD Inputs'!$E$8, IF(G102=11,'5. STD Inputs'!$F$8,"ERROR"))))</f>
        <v>0</v>
      </c>
      <c r="P102" s="109">
        <f>('1. Inputs'!$D$49*$H102)*($I102/$G102)/('1. Inputs'!$D$53)</f>
        <v>0</v>
      </c>
      <c r="Q102" s="68">
        <f>'1. Inputs'!$D$17</f>
        <v>0</v>
      </c>
      <c r="R102" s="69">
        <f t="shared" ca="1" si="7"/>
        <v>0</v>
      </c>
      <c r="S102" s="54"/>
      <c r="T102" s="156">
        <f>'1. Inputs'!M106</f>
        <v>0</v>
      </c>
      <c r="U102" s="163">
        <f>'1. Inputs'!N106</f>
        <v>0</v>
      </c>
      <c r="V102" s="72">
        <f>'2. Exposure Periods'!K99</f>
        <v>11</v>
      </c>
      <c r="W102" s="72">
        <f>'2. Exposure Periods'!L99</f>
        <v>2</v>
      </c>
      <c r="X102" s="72">
        <f>'2. Exposure Periods'!M99</f>
        <v>9</v>
      </c>
      <c r="Y102" s="72">
        <f>'2. Exposure Periods'!$I99</f>
        <v>42</v>
      </c>
      <c r="Z102" s="67">
        <f ca="1">SUM(OFFSET(U102,-V102-1-'2. Exposure Periods'!S99,0,V102))</f>
        <v>0</v>
      </c>
      <c r="AA102" s="67">
        <f ca="1">SUM(OFFSET(U102,-1-'2. Exposure Periods'!S99,0,X102))</f>
        <v>0</v>
      </c>
      <c r="AB102" s="67">
        <f ca="1">SUM(OFFSET(U102,-'2. Exposure Periods'!T99,0,Y102))</f>
        <v>0</v>
      </c>
      <c r="AC102" s="109">
        <f ca="1">Z102*'1. Inputs'!$D$40</f>
        <v>0</v>
      </c>
      <c r="AD102" s="109">
        <f>SUM(T101:T102)*'1. Inputs'!$D$40</f>
        <v>0</v>
      </c>
      <c r="AE102" s="109">
        <f>IF(G102=8,'5. STD Inputs'!$I$8,IF(G102=9,'5. STD Inputs'!$J$8, IF(G102=10,'5. STD Inputs'!$K$8, IF(G102=11,'5. STD Inputs'!$L$8,"ERROR"))))</f>
        <v>0</v>
      </c>
      <c r="AF102" s="68">
        <f>-Y102*('1. Inputs'!$D$16/365)*'1. Inputs'!$D$15</f>
        <v>0</v>
      </c>
      <c r="AG102" s="68">
        <f>'1. Inputs'!$D$18</f>
        <v>0</v>
      </c>
      <c r="AH102" s="110">
        <f t="shared" ca="1" si="8"/>
        <v>0</v>
      </c>
      <c r="AJ102" s="70">
        <f t="shared" ca="1" si="5"/>
        <v>0</v>
      </c>
    </row>
    <row r="103" spans="1:36" x14ac:dyDescent="0.25">
      <c r="A103" s="65">
        <f t="shared" si="9"/>
        <v>43470</v>
      </c>
      <c r="B103" s="154">
        <f>'1. Inputs'!J107</f>
        <v>0</v>
      </c>
      <c r="C103" s="117">
        <f>'1. Inputs'!K107</f>
        <v>0</v>
      </c>
      <c r="D103" s="117">
        <f t="shared" si="6"/>
        <v>0</v>
      </c>
      <c r="E103" s="72">
        <f>'2. Exposure Periods'!C100</f>
        <v>11</v>
      </c>
      <c r="F103" s="66">
        <f>'2. Exposure Periods'!D100</f>
        <v>1</v>
      </c>
      <c r="G103" s="72">
        <f>'2. Exposure Periods'!$E100</f>
        <v>10</v>
      </c>
      <c r="H103" s="72">
        <f>'2. Exposure Periods'!$I100</f>
        <v>43</v>
      </c>
      <c r="I103" s="247">
        <f>IF(G103=8,'5. STD Inputs'!$C$7,IF(G103=9,'5. STD Inputs'!$D$7, IF(G103=10,'5. STD Inputs'!$E$7, IF(G103=11,'5. STD Inputs'!$F$7,"ERROR"))))</f>
        <v>0</v>
      </c>
      <c r="J103" s="67">
        <f ca="1">SUM(OFFSET(C103,-E103-1-'2. Exposure Periods'!S100,0,E103))</f>
        <v>0</v>
      </c>
      <c r="K103" s="67">
        <f ca="1">SUM(OFFSET(D103,-1-'2. Exposure Periods'!S100,0,G103))</f>
        <v>0</v>
      </c>
      <c r="L103" s="249" t="s">
        <v>150</v>
      </c>
      <c r="M103" s="68">
        <f ca="1">$J103*'1. Inputs'!$D$44</f>
        <v>0</v>
      </c>
      <c r="N103" s="68">
        <f>$B103*'1. Inputs'!$D$40</f>
        <v>0</v>
      </c>
      <c r="O103" s="68">
        <f>IF(G103=8,'5. STD Inputs'!$C$8,IF(G103=9,'5. STD Inputs'!$D$8, IF(G103=10,'5. STD Inputs'!$E$8, IF(G103=11,'5. STD Inputs'!$F$8,"ERROR"))))</f>
        <v>0</v>
      </c>
      <c r="P103" s="109">
        <f>('1. Inputs'!$D$49*$H103)*($I103/$G103)/('1. Inputs'!$D$53)</f>
        <v>0</v>
      </c>
      <c r="Q103" s="68">
        <f>'1. Inputs'!$D$17</f>
        <v>0</v>
      </c>
      <c r="R103" s="69">
        <f t="shared" ca="1" si="7"/>
        <v>0</v>
      </c>
      <c r="S103" s="54"/>
      <c r="T103" s="156">
        <f>'1. Inputs'!M107</f>
        <v>0</v>
      </c>
      <c r="U103" s="163">
        <f>'1. Inputs'!N107</f>
        <v>0</v>
      </c>
      <c r="V103" s="72">
        <f>'2. Exposure Periods'!K100</f>
        <v>11</v>
      </c>
      <c r="W103" s="72">
        <f>'2. Exposure Periods'!L100</f>
        <v>2</v>
      </c>
      <c r="X103" s="72">
        <f>'2. Exposure Periods'!M100</f>
        <v>10</v>
      </c>
      <c r="Y103" s="72">
        <f>'2. Exposure Periods'!$I100</f>
        <v>43</v>
      </c>
      <c r="Z103" s="67">
        <f ca="1">SUM(OFFSET(U103,-V103-1-'2. Exposure Periods'!S100,0,V103))</f>
        <v>0</v>
      </c>
      <c r="AA103" s="67">
        <f ca="1">SUM(OFFSET(U103,-1-'2. Exposure Periods'!S100,0,X103))</f>
        <v>0</v>
      </c>
      <c r="AB103" s="67">
        <f ca="1">SUM(OFFSET(U103,-'2. Exposure Periods'!T100,0,Y103))</f>
        <v>0</v>
      </c>
      <c r="AC103" s="109">
        <f ca="1">Z103*'1. Inputs'!$D$40</f>
        <v>0</v>
      </c>
      <c r="AD103" s="109">
        <f>SUM(T102:T103)*'1. Inputs'!$D$40</f>
        <v>0</v>
      </c>
      <c r="AE103" s="109">
        <f>IF(G103=8,'5. STD Inputs'!$I$8,IF(G103=9,'5. STD Inputs'!$J$8, IF(G103=10,'5. STD Inputs'!$K$8, IF(G103=11,'5. STD Inputs'!$L$8,"ERROR"))))</f>
        <v>0</v>
      </c>
      <c r="AF103" s="68">
        <f>-Y103*('1. Inputs'!$D$16/365)*'1. Inputs'!$D$15</f>
        <v>0</v>
      </c>
      <c r="AG103" s="68">
        <f>'1. Inputs'!$D$18</f>
        <v>0</v>
      </c>
      <c r="AH103" s="110">
        <f t="shared" ca="1" si="8"/>
        <v>0</v>
      </c>
      <c r="AJ103" s="70">
        <f t="shared" ca="1" si="5"/>
        <v>0</v>
      </c>
    </row>
    <row r="104" spans="1:36" x14ac:dyDescent="0.25">
      <c r="A104" s="65">
        <f t="shared" si="9"/>
        <v>43471</v>
      </c>
      <c r="B104" s="154">
        <f>'1. Inputs'!J108</f>
        <v>0</v>
      </c>
      <c r="C104" s="117">
        <f>'1. Inputs'!K108</f>
        <v>0</v>
      </c>
      <c r="D104" s="117">
        <f t="shared" si="6"/>
        <v>0</v>
      </c>
      <c r="E104" s="72">
        <f>'2. Exposure Periods'!C101</f>
        <v>11</v>
      </c>
      <c r="F104" s="66">
        <f>'2. Exposure Periods'!D101</f>
        <v>1</v>
      </c>
      <c r="G104" s="72">
        <f>'2. Exposure Periods'!$E101</f>
        <v>11</v>
      </c>
      <c r="H104" s="72">
        <f>'2. Exposure Periods'!$I101</f>
        <v>44</v>
      </c>
      <c r="I104" s="247">
        <f>IF(G104=8,'5. STD Inputs'!$C$7,IF(G104=9,'5. STD Inputs'!$D$7, IF(G104=10,'5. STD Inputs'!$E$7, IF(G104=11,'5. STD Inputs'!$F$7,"ERROR"))))</f>
        <v>0</v>
      </c>
      <c r="J104" s="67">
        <f ca="1">SUM(OFFSET(C104,-E104-1-'2. Exposure Periods'!S101,0,E104))</f>
        <v>0</v>
      </c>
      <c r="K104" s="67">
        <f ca="1">SUM(OFFSET(D104,-1-'2. Exposure Periods'!S101,0,G104))</f>
        <v>0</v>
      </c>
      <c r="L104" s="249" t="s">
        <v>150</v>
      </c>
      <c r="M104" s="68">
        <f ca="1">$J104*'1. Inputs'!$D$44</f>
        <v>0</v>
      </c>
      <c r="N104" s="68">
        <f>$B104*'1. Inputs'!$D$40</f>
        <v>0</v>
      </c>
      <c r="O104" s="68">
        <f>IF(G104=8,'5. STD Inputs'!$C$8,IF(G104=9,'5. STD Inputs'!$D$8, IF(G104=10,'5. STD Inputs'!$E$8, IF(G104=11,'5. STD Inputs'!$F$8,"ERROR"))))</f>
        <v>0</v>
      </c>
      <c r="P104" s="109">
        <f>('1. Inputs'!$D$49*$H104)*($I104/$G104)/('1. Inputs'!$D$53)</f>
        <v>0</v>
      </c>
      <c r="Q104" s="68">
        <f>'1. Inputs'!$D$17</f>
        <v>0</v>
      </c>
      <c r="R104" s="69">
        <f t="shared" ca="1" si="7"/>
        <v>0</v>
      </c>
      <c r="S104" s="54"/>
      <c r="T104" s="156">
        <f>'1. Inputs'!M108</f>
        <v>0</v>
      </c>
      <c r="U104" s="163">
        <f>'1. Inputs'!N108</f>
        <v>0</v>
      </c>
      <c r="V104" s="72">
        <f>'2. Exposure Periods'!K101</f>
        <v>11</v>
      </c>
      <c r="W104" s="72">
        <f>'2. Exposure Periods'!L101</f>
        <v>2</v>
      </c>
      <c r="X104" s="72">
        <f>'2. Exposure Periods'!M101</f>
        <v>11</v>
      </c>
      <c r="Y104" s="72">
        <f>'2. Exposure Periods'!$I101</f>
        <v>44</v>
      </c>
      <c r="Z104" s="67">
        <f ca="1">SUM(OFFSET(U104,-V104-1-'2. Exposure Periods'!S101,0,V104))</f>
        <v>0</v>
      </c>
      <c r="AA104" s="67">
        <f ca="1">SUM(OFFSET(U104,-1-'2. Exposure Periods'!S101,0,X104))</f>
        <v>0</v>
      </c>
      <c r="AB104" s="67">
        <f ca="1">SUM(OFFSET(U104,-'2. Exposure Periods'!T101,0,Y104))</f>
        <v>0</v>
      </c>
      <c r="AC104" s="109">
        <f ca="1">Z104*'1. Inputs'!$D$40</f>
        <v>0</v>
      </c>
      <c r="AD104" s="109">
        <f>SUM(T103:T104)*'1. Inputs'!$D$40</f>
        <v>0</v>
      </c>
      <c r="AE104" s="109">
        <f>IF(G104=8,'5. STD Inputs'!$I$8,IF(G104=9,'5. STD Inputs'!$J$8, IF(G104=10,'5. STD Inputs'!$K$8, IF(G104=11,'5. STD Inputs'!$L$8,"ERROR"))))</f>
        <v>0</v>
      </c>
      <c r="AF104" s="68">
        <f>-Y104*('1. Inputs'!$D$16/365)*'1. Inputs'!$D$15</f>
        <v>0</v>
      </c>
      <c r="AG104" s="68">
        <f>'1. Inputs'!$D$18</f>
        <v>0</v>
      </c>
      <c r="AH104" s="110">
        <f t="shared" ca="1" si="8"/>
        <v>0</v>
      </c>
      <c r="AJ104" s="70">
        <f t="shared" ca="1" si="5"/>
        <v>0</v>
      </c>
    </row>
    <row r="105" spans="1:36" x14ac:dyDescent="0.25">
      <c r="A105" s="65">
        <f t="shared" si="9"/>
        <v>43472</v>
      </c>
      <c r="B105" s="154">
        <f>'1. Inputs'!J109</f>
        <v>0</v>
      </c>
      <c r="C105" s="117">
        <f>'1. Inputs'!K109</f>
        <v>0</v>
      </c>
      <c r="D105" s="117">
        <f t="shared" si="6"/>
        <v>0</v>
      </c>
      <c r="E105" s="72">
        <f>'2. Exposure Periods'!C102</f>
        <v>14</v>
      </c>
      <c r="F105" s="66">
        <f>'2. Exposure Periods'!D102</f>
        <v>1</v>
      </c>
      <c r="G105" s="72">
        <f>'2. Exposure Periods'!$E102</f>
        <v>9</v>
      </c>
      <c r="H105" s="72">
        <f>'2. Exposure Periods'!$I102</f>
        <v>45</v>
      </c>
      <c r="I105" s="247">
        <f>IF(G105=8,'5. STD Inputs'!$C$7,IF(G105=9,'5. STD Inputs'!$D$7, IF(G105=10,'5. STD Inputs'!$E$7, IF(G105=11,'5. STD Inputs'!$F$7,"ERROR"))))</f>
        <v>0</v>
      </c>
      <c r="J105" s="67">
        <f ca="1">SUM(OFFSET(C105,-E105-1-'2. Exposure Periods'!S102,0,E105))</f>
        <v>0</v>
      </c>
      <c r="K105" s="67">
        <f ca="1">SUM(OFFSET(D105,-1-'2. Exposure Periods'!S102,0,G105))</f>
        <v>0</v>
      </c>
      <c r="L105" s="249" t="s">
        <v>150</v>
      </c>
      <c r="M105" s="68">
        <f ca="1">$J105*'1. Inputs'!$D$44</f>
        <v>0</v>
      </c>
      <c r="N105" s="68">
        <f>$B105*'1. Inputs'!$D$40</f>
        <v>0</v>
      </c>
      <c r="O105" s="68">
        <f>IF(G105=8,'5. STD Inputs'!$C$8,IF(G105=9,'5. STD Inputs'!$D$8, IF(G105=10,'5. STD Inputs'!$E$8, IF(G105=11,'5. STD Inputs'!$F$8,"ERROR"))))</f>
        <v>0</v>
      </c>
      <c r="P105" s="109">
        <f>('1. Inputs'!$D$49*$H105)*($I105/$G105)/('1. Inputs'!$D$53)</f>
        <v>0</v>
      </c>
      <c r="Q105" s="68">
        <f>'1. Inputs'!$D$17</f>
        <v>0</v>
      </c>
      <c r="R105" s="69">
        <f t="shared" ca="1" si="7"/>
        <v>0</v>
      </c>
      <c r="S105" s="54"/>
      <c r="T105" s="156">
        <f>'1. Inputs'!M109</f>
        <v>0</v>
      </c>
      <c r="U105" s="163">
        <f>'1. Inputs'!N109</f>
        <v>0</v>
      </c>
      <c r="V105" s="72">
        <f>'2. Exposure Periods'!K102</f>
        <v>14</v>
      </c>
      <c r="W105" s="72">
        <f>'2. Exposure Periods'!L102</f>
        <v>2</v>
      </c>
      <c r="X105" s="72">
        <f>'2. Exposure Periods'!M102</f>
        <v>9</v>
      </c>
      <c r="Y105" s="72">
        <f>'2. Exposure Periods'!$I102</f>
        <v>45</v>
      </c>
      <c r="Z105" s="67">
        <f ca="1">SUM(OFFSET(U105,-V105-1-'2. Exposure Periods'!S102,0,V105))</f>
        <v>0</v>
      </c>
      <c r="AA105" s="67">
        <f ca="1">SUM(OFFSET(U105,-1-'2. Exposure Periods'!S102,0,X105))</f>
        <v>0</v>
      </c>
      <c r="AB105" s="67">
        <f ca="1">SUM(OFFSET(U105,-'2. Exposure Periods'!T102,0,Y105))</f>
        <v>0</v>
      </c>
      <c r="AC105" s="109">
        <f ca="1">Z105*'1. Inputs'!$D$40</f>
        <v>0</v>
      </c>
      <c r="AD105" s="109">
        <f>SUM(T104:T105)*'1. Inputs'!$D$40</f>
        <v>0</v>
      </c>
      <c r="AE105" s="109">
        <f>IF(G105=8,'5. STD Inputs'!$I$8,IF(G105=9,'5. STD Inputs'!$J$8, IF(G105=10,'5. STD Inputs'!$K$8, IF(G105=11,'5. STD Inputs'!$L$8,"ERROR"))))</f>
        <v>0</v>
      </c>
      <c r="AF105" s="68">
        <f>-Y105*('1. Inputs'!$D$16/365)*'1. Inputs'!$D$15</f>
        <v>0</v>
      </c>
      <c r="AG105" s="68">
        <f>'1. Inputs'!$D$18</f>
        <v>0</v>
      </c>
      <c r="AH105" s="110">
        <f t="shared" ca="1" si="8"/>
        <v>0</v>
      </c>
      <c r="AJ105" s="70">
        <f t="shared" ca="1" si="5"/>
        <v>0</v>
      </c>
    </row>
    <row r="106" spans="1:36" x14ac:dyDescent="0.25">
      <c r="A106" s="65">
        <f t="shared" si="9"/>
        <v>43473</v>
      </c>
      <c r="B106" s="154">
        <f>'1. Inputs'!J110</f>
        <v>0</v>
      </c>
      <c r="C106" s="117">
        <f>'1. Inputs'!K110</f>
        <v>0</v>
      </c>
      <c r="D106" s="117">
        <f t="shared" si="6"/>
        <v>0</v>
      </c>
      <c r="E106" s="72">
        <f>'2. Exposure Periods'!C103</f>
        <v>15</v>
      </c>
      <c r="F106" s="66">
        <f>'2. Exposure Periods'!D103</f>
        <v>1</v>
      </c>
      <c r="G106" s="72">
        <f>'2. Exposure Periods'!$E103</f>
        <v>9</v>
      </c>
      <c r="H106" s="72">
        <f>'2. Exposure Periods'!$I103</f>
        <v>46</v>
      </c>
      <c r="I106" s="247">
        <f>IF(G106=8,'5. STD Inputs'!$C$7,IF(G106=9,'5. STD Inputs'!$D$7, IF(G106=10,'5. STD Inputs'!$E$7, IF(G106=11,'5. STD Inputs'!$F$7,"ERROR"))))</f>
        <v>0</v>
      </c>
      <c r="J106" s="67">
        <f ca="1">SUM(OFFSET(C106,-E106-1-'2. Exposure Periods'!S103,0,E106))</f>
        <v>0</v>
      </c>
      <c r="K106" s="67">
        <f ca="1">SUM(OFFSET(D106,-1-'2. Exposure Periods'!S103,0,G106))</f>
        <v>0</v>
      </c>
      <c r="L106" s="249" t="s">
        <v>150</v>
      </c>
      <c r="M106" s="68">
        <f ca="1">$J106*'1. Inputs'!$D$44</f>
        <v>0</v>
      </c>
      <c r="N106" s="68">
        <f>$B106*'1. Inputs'!$D$40</f>
        <v>0</v>
      </c>
      <c r="O106" s="68">
        <f>IF(G106=8,'5. STD Inputs'!$C$8,IF(G106=9,'5. STD Inputs'!$D$8, IF(G106=10,'5. STD Inputs'!$E$8, IF(G106=11,'5. STD Inputs'!$F$8,"ERROR"))))</f>
        <v>0</v>
      </c>
      <c r="P106" s="109">
        <f>('1. Inputs'!$D$49*$H106)*($I106/$G106)/('1. Inputs'!$D$53)</f>
        <v>0</v>
      </c>
      <c r="Q106" s="68">
        <f>'1. Inputs'!$D$17</f>
        <v>0</v>
      </c>
      <c r="R106" s="69">
        <f t="shared" ca="1" si="7"/>
        <v>0</v>
      </c>
      <c r="S106" s="54"/>
      <c r="T106" s="156">
        <f>'1. Inputs'!M110</f>
        <v>0</v>
      </c>
      <c r="U106" s="163">
        <f>'1. Inputs'!N110</f>
        <v>0</v>
      </c>
      <c r="V106" s="72">
        <f>'2. Exposure Periods'!K103</f>
        <v>15</v>
      </c>
      <c r="W106" s="72">
        <f>'2. Exposure Periods'!L103</f>
        <v>2</v>
      </c>
      <c r="X106" s="72">
        <f>'2. Exposure Periods'!M103</f>
        <v>9</v>
      </c>
      <c r="Y106" s="72">
        <f>'2. Exposure Periods'!$I103</f>
        <v>46</v>
      </c>
      <c r="Z106" s="67">
        <f ca="1">SUM(OFFSET(U106,-V106-1-'2. Exposure Periods'!S103,0,V106))</f>
        <v>0</v>
      </c>
      <c r="AA106" s="67">
        <f ca="1">SUM(OFFSET(U106,-1-'2. Exposure Periods'!S103,0,X106))</f>
        <v>0</v>
      </c>
      <c r="AB106" s="67">
        <f ca="1">SUM(OFFSET(U106,-'2. Exposure Periods'!T103,0,Y106))</f>
        <v>0</v>
      </c>
      <c r="AC106" s="109">
        <f ca="1">Z106*'1. Inputs'!$D$40</f>
        <v>0</v>
      </c>
      <c r="AD106" s="109">
        <f>SUM(T105:T106)*'1. Inputs'!$D$40</f>
        <v>0</v>
      </c>
      <c r="AE106" s="109">
        <f>IF(G106=8,'5. STD Inputs'!$I$8,IF(G106=9,'5. STD Inputs'!$J$8, IF(G106=10,'5. STD Inputs'!$K$8, IF(G106=11,'5. STD Inputs'!$L$8,"ERROR"))))</f>
        <v>0</v>
      </c>
      <c r="AF106" s="68">
        <f>-Y106*('1. Inputs'!$D$16/365)*'1. Inputs'!$D$15</f>
        <v>0</v>
      </c>
      <c r="AG106" s="68">
        <f>'1. Inputs'!$D$18</f>
        <v>0</v>
      </c>
      <c r="AH106" s="110">
        <f t="shared" ca="1" si="8"/>
        <v>0</v>
      </c>
      <c r="AJ106" s="70">
        <f t="shared" ca="1" si="5"/>
        <v>0</v>
      </c>
    </row>
    <row r="107" spans="1:36" x14ac:dyDescent="0.25">
      <c r="A107" s="65">
        <f t="shared" si="9"/>
        <v>43474</v>
      </c>
      <c r="B107" s="154">
        <f>'1. Inputs'!J111</f>
        <v>0</v>
      </c>
      <c r="C107" s="117">
        <f>'1. Inputs'!K111</f>
        <v>0</v>
      </c>
      <c r="D107" s="117">
        <f t="shared" si="6"/>
        <v>0</v>
      </c>
      <c r="E107" s="72">
        <f>'2. Exposure Periods'!C104</f>
        <v>9</v>
      </c>
      <c r="F107" s="66">
        <f>'2. Exposure Periods'!D104</f>
        <v>1</v>
      </c>
      <c r="G107" s="72">
        <f>'2. Exposure Periods'!$E104</f>
        <v>9</v>
      </c>
      <c r="H107" s="72">
        <f>'2. Exposure Periods'!$I104</f>
        <v>47</v>
      </c>
      <c r="I107" s="247">
        <f>IF(G107=8,'5. STD Inputs'!$C$7,IF(G107=9,'5. STD Inputs'!$D$7, IF(G107=10,'5. STD Inputs'!$E$7, IF(G107=11,'5. STD Inputs'!$F$7,"ERROR"))))</f>
        <v>0</v>
      </c>
      <c r="J107" s="67">
        <f ca="1">SUM(OFFSET(C107,-E107-1-'2. Exposure Periods'!S104,0,E107))</f>
        <v>0</v>
      </c>
      <c r="K107" s="67">
        <f ca="1">SUM(OFFSET(D107,-1-'2. Exposure Periods'!S104,0,G107))</f>
        <v>0</v>
      </c>
      <c r="L107" s="249" t="s">
        <v>150</v>
      </c>
      <c r="M107" s="68">
        <f ca="1">$J107*'1. Inputs'!$D$44</f>
        <v>0</v>
      </c>
      <c r="N107" s="68">
        <f>$B107*'1. Inputs'!$D$40</f>
        <v>0</v>
      </c>
      <c r="O107" s="68">
        <f>IF(G107=8,'5. STD Inputs'!$C$8,IF(G107=9,'5. STD Inputs'!$D$8, IF(G107=10,'5. STD Inputs'!$E$8, IF(G107=11,'5. STD Inputs'!$F$8,"ERROR"))))</f>
        <v>0</v>
      </c>
      <c r="P107" s="109">
        <f>('1. Inputs'!$D$49*$H107)*($I107/$G107)/('1. Inputs'!$D$53)</f>
        <v>0</v>
      </c>
      <c r="Q107" s="68">
        <f>'1. Inputs'!$D$17</f>
        <v>0</v>
      </c>
      <c r="R107" s="69">
        <f t="shared" ca="1" si="7"/>
        <v>0</v>
      </c>
      <c r="S107" s="54"/>
      <c r="T107" s="156">
        <f>'1. Inputs'!M111</f>
        <v>0</v>
      </c>
      <c r="U107" s="163">
        <f>'1. Inputs'!N111</f>
        <v>0</v>
      </c>
      <c r="V107" s="72">
        <f>'2. Exposure Periods'!K104</f>
        <v>9</v>
      </c>
      <c r="W107" s="72">
        <f>'2. Exposure Periods'!L104</f>
        <v>2</v>
      </c>
      <c r="X107" s="72">
        <f>'2. Exposure Periods'!M104</f>
        <v>9</v>
      </c>
      <c r="Y107" s="72">
        <f>'2. Exposure Periods'!$I104</f>
        <v>47</v>
      </c>
      <c r="Z107" s="67">
        <f ca="1">SUM(OFFSET(U107,-V107-1-'2. Exposure Periods'!S104,0,V107))</f>
        <v>0</v>
      </c>
      <c r="AA107" s="67">
        <f ca="1">SUM(OFFSET(U107,-1-'2. Exposure Periods'!S104,0,X107))</f>
        <v>0</v>
      </c>
      <c r="AB107" s="67">
        <f ca="1">SUM(OFFSET(U107,-'2. Exposure Periods'!T104,0,Y107))</f>
        <v>0</v>
      </c>
      <c r="AC107" s="109">
        <f ca="1">Z107*'1. Inputs'!$D$40</f>
        <v>0</v>
      </c>
      <c r="AD107" s="109">
        <f>SUM(T106:T107)*'1. Inputs'!$D$40</f>
        <v>0</v>
      </c>
      <c r="AE107" s="109">
        <f>IF(G107=8,'5. STD Inputs'!$I$8,IF(G107=9,'5. STD Inputs'!$J$8, IF(G107=10,'5. STD Inputs'!$K$8, IF(G107=11,'5. STD Inputs'!$L$8,"ERROR"))))</f>
        <v>0</v>
      </c>
      <c r="AF107" s="68">
        <f>-Y107*('1. Inputs'!$D$16/365)*'1. Inputs'!$D$15</f>
        <v>0</v>
      </c>
      <c r="AG107" s="68">
        <f>'1. Inputs'!$D$18</f>
        <v>0</v>
      </c>
      <c r="AH107" s="110">
        <f t="shared" ca="1" si="8"/>
        <v>0</v>
      </c>
      <c r="AJ107" s="70">
        <f t="shared" ca="1" si="5"/>
        <v>0</v>
      </c>
    </row>
    <row r="108" spans="1:36" x14ac:dyDescent="0.25">
      <c r="A108" s="65">
        <f t="shared" si="9"/>
        <v>43475</v>
      </c>
      <c r="B108" s="154">
        <f>'1. Inputs'!J112</f>
        <v>0</v>
      </c>
      <c r="C108" s="117">
        <f>'1. Inputs'!K112</f>
        <v>0</v>
      </c>
      <c r="D108" s="117">
        <f t="shared" si="6"/>
        <v>0</v>
      </c>
      <c r="E108" s="72">
        <f>'2. Exposure Periods'!C105</f>
        <v>10</v>
      </c>
      <c r="F108" s="66">
        <f>'2. Exposure Periods'!D105</f>
        <v>1</v>
      </c>
      <c r="G108" s="72">
        <f>'2. Exposure Periods'!$E105</f>
        <v>9</v>
      </c>
      <c r="H108" s="72">
        <f>'2. Exposure Periods'!$I105</f>
        <v>48</v>
      </c>
      <c r="I108" s="247">
        <f>IF(G108=8,'5. STD Inputs'!$C$7,IF(G108=9,'5. STD Inputs'!$D$7, IF(G108=10,'5. STD Inputs'!$E$7, IF(G108=11,'5. STD Inputs'!$F$7,"ERROR"))))</f>
        <v>0</v>
      </c>
      <c r="J108" s="67">
        <f ca="1">SUM(OFFSET(C108,-E108-1-'2. Exposure Periods'!S105,0,E108))</f>
        <v>0</v>
      </c>
      <c r="K108" s="67">
        <f ca="1">SUM(OFFSET(D108,-1-'2. Exposure Periods'!S105,0,G108))</f>
        <v>0</v>
      </c>
      <c r="L108" s="249" t="s">
        <v>150</v>
      </c>
      <c r="M108" s="68">
        <f ca="1">$J108*'1. Inputs'!$D$44</f>
        <v>0</v>
      </c>
      <c r="N108" s="68">
        <f>$B108*'1. Inputs'!$D$40</f>
        <v>0</v>
      </c>
      <c r="O108" s="68">
        <f>IF(G108=8,'5. STD Inputs'!$C$8,IF(G108=9,'5. STD Inputs'!$D$8, IF(G108=10,'5. STD Inputs'!$E$8, IF(G108=11,'5. STD Inputs'!$F$8,"ERROR"))))</f>
        <v>0</v>
      </c>
      <c r="P108" s="109">
        <f>('1. Inputs'!$D$49*$H108)*($I108/$G108)/('1. Inputs'!$D$53)</f>
        <v>0</v>
      </c>
      <c r="Q108" s="68">
        <f>'1. Inputs'!$D$17</f>
        <v>0</v>
      </c>
      <c r="R108" s="69">
        <f t="shared" ca="1" si="7"/>
        <v>0</v>
      </c>
      <c r="S108" s="54"/>
      <c r="T108" s="156">
        <f>'1. Inputs'!M112</f>
        <v>0</v>
      </c>
      <c r="U108" s="163">
        <f>'1. Inputs'!N112</f>
        <v>0</v>
      </c>
      <c r="V108" s="72">
        <f>'2. Exposure Periods'!K105</f>
        <v>10</v>
      </c>
      <c r="W108" s="72">
        <f>'2. Exposure Periods'!L105</f>
        <v>2</v>
      </c>
      <c r="X108" s="72">
        <f>'2. Exposure Periods'!M105</f>
        <v>9</v>
      </c>
      <c r="Y108" s="72">
        <f>'2. Exposure Periods'!$I105</f>
        <v>48</v>
      </c>
      <c r="Z108" s="67">
        <f ca="1">SUM(OFFSET(U108,-V108-1-'2. Exposure Periods'!S105,0,V108))</f>
        <v>0</v>
      </c>
      <c r="AA108" s="67">
        <f ca="1">SUM(OFFSET(U108,-1-'2. Exposure Periods'!S105,0,X108))</f>
        <v>0</v>
      </c>
      <c r="AB108" s="67">
        <f ca="1">SUM(OFFSET(U108,-'2. Exposure Periods'!T105,0,Y108))</f>
        <v>0</v>
      </c>
      <c r="AC108" s="109">
        <f ca="1">Z108*'1. Inputs'!$D$40</f>
        <v>0</v>
      </c>
      <c r="AD108" s="109">
        <f>SUM(T107:T108)*'1. Inputs'!$D$40</f>
        <v>0</v>
      </c>
      <c r="AE108" s="109">
        <f>IF(G108=8,'5. STD Inputs'!$I$8,IF(G108=9,'5. STD Inputs'!$J$8, IF(G108=10,'5. STD Inputs'!$K$8, IF(G108=11,'5. STD Inputs'!$L$8,"ERROR"))))</f>
        <v>0</v>
      </c>
      <c r="AF108" s="68">
        <f>-Y108*('1. Inputs'!$D$16/365)*'1. Inputs'!$D$15</f>
        <v>0</v>
      </c>
      <c r="AG108" s="68">
        <f>'1. Inputs'!$D$18</f>
        <v>0</v>
      </c>
      <c r="AH108" s="110">
        <f t="shared" ca="1" si="8"/>
        <v>0</v>
      </c>
      <c r="AJ108" s="70">
        <f t="shared" ca="1" si="5"/>
        <v>0</v>
      </c>
    </row>
    <row r="109" spans="1:36" x14ac:dyDescent="0.25">
      <c r="A109" s="65">
        <f t="shared" si="9"/>
        <v>43476</v>
      </c>
      <c r="B109" s="154">
        <f>'1. Inputs'!J113</f>
        <v>0</v>
      </c>
      <c r="C109" s="117">
        <f>'1. Inputs'!K113</f>
        <v>0</v>
      </c>
      <c r="D109" s="117">
        <f t="shared" si="6"/>
        <v>0</v>
      </c>
      <c r="E109" s="72">
        <f>'2. Exposure Periods'!C106</f>
        <v>11</v>
      </c>
      <c r="F109" s="66">
        <f>'2. Exposure Periods'!D106</f>
        <v>1</v>
      </c>
      <c r="G109" s="72">
        <f>'2. Exposure Periods'!$E106</f>
        <v>9</v>
      </c>
      <c r="H109" s="72">
        <f>'2. Exposure Periods'!$I106</f>
        <v>49</v>
      </c>
      <c r="I109" s="247">
        <f>IF(G109=8,'5. STD Inputs'!$C$7,IF(G109=9,'5. STD Inputs'!$D$7, IF(G109=10,'5. STD Inputs'!$E$7, IF(G109=11,'5. STD Inputs'!$F$7,"ERROR"))))</f>
        <v>0</v>
      </c>
      <c r="J109" s="67">
        <f ca="1">SUM(OFFSET(C109,-E109-1-'2. Exposure Periods'!S106,0,E109))</f>
        <v>0</v>
      </c>
      <c r="K109" s="67">
        <f ca="1">SUM(OFFSET(D109,-1-'2. Exposure Periods'!S106,0,G109))</f>
        <v>0</v>
      </c>
      <c r="L109" s="249" t="s">
        <v>150</v>
      </c>
      <c r="M109" s="68">
        <f ca="1">$J109*'1. Inputs'!$D$44</f>
        <v>0</v>
      </c>
      <c r="N109" s="68">
        <f>$B109*'1. Inputs'!$D$40</f>
        <v>0</v>
      </c>
      <c r="O109" s="68">
        <f>IF(G109=8,'5. STD Inputs'!$C$8,IF(G109=9,'5. STD Inputs'!$D$8, IF(G109=10,'5. STD Inputs'!$E$8, IF(G109=11,'5. STD Inputs'!$F$8,"ERROR"))))</f>
        <v>0</v>
      </c>
      <c r="P109" s="109">
        <f>('1. Inputs'!$D$49*$H109)*($I109/$G109)/('1. Inputs'!$D$53)</f>
        <v>0</v>
      </c>
      <c r="Q109" s="68">
        <f>'1. Inputs'!$D$17</f>
        <v>0</v>
      </c>
      <c r="R109" s="69">
        <f t="shared" ca="1" si="7"/>
        <v>0</v>
      </c>
      <c r="S109" s="54"/>
      <c r="T109" s="156">
        <f>'1. Inputs'!M113</f>
        <v>0</v>
      </c>
      <c r="U109" s="163">
        <f>'1. Inputs'!N113</f>
        <v>0</v>
      </c>
      <c r="V109" s="72">
        <f>'2. Exposure Periods'!K106</f>
        <v>11</v>
      </c>
      <c r="W109" s="72">
        <f>'2. Exposure Periods'!L106</f>
        <v>2</v>
      </c>
      <c r="X109" s="72">
        <f>'2. Exposure Periods'!M106</f>
        <v>9</v>
      </c>
      <c r="Y109" s="72">
        <f>'2. Exposure Periods'!$I106</f>
        <v>49</v>
      </c>
      <c r="Z109" s="67">
        <f ca="1">SUM(OFFSET(U109,-V109-1-'2. Exposure Periods'!S106,0,V109))</f>
        <v>0</v>
      </c>
      <c r="AA109" s="67">
        <f ca="1">SUM(OFFSET(U109,-1-'2. Exposure Periods'!S106,0,X109))</f>
        <v>0</v>
      </c>
      <c r="AB109" s="67">
        <f ca="1">SUM(OFFSET(U109,-'2. Exposure Periods'!T106,0,Y109))</f>
        <v>0</v>
      </c>
      <c r="AC109" s="109">
        <f ca="1">Z109*'1. Inputs'!$D$40</f>
        <v>0</v>
      </c>
      <c r="AD109" s="109">
        <f>SUM(T108:T109)*'1. Inputs'!$D$40</f>
        <v>0</v>
      </c>
      <c r="AE109" s="109">
        <f>IF(G109=8,'5. STD Inputs'!$I$8,IF(G109=9,'5. STD Inputs'!$J$8, IF(G109=10,'5. STD Inputs'!$K$8, IF(G109=11,'5. STD Inputs'!$L$8,"ERROR"))))</f>
        <v>0</v>
      </c>
      <c r="AF109" s="68">
        <f>-Y109*('1. Inputs'!$D$16/365)*'1. Inputs'!$D$15</f>
        <v>0</v>
      </c>
      <c r="AG109" s="68">
        <f>'1. Inputs'!$D$18</f>
        <v>0</v>
      </c>
      <c r="AH109" s="110">
        <f t="shared" ca="1" si="8"/>
        <v>0</v>
      </c>
      <c r="AJ109" s="70">
        <f t="shared" ca="1" si="5"/>
        <v>0</v>
      </c>
    </row>
    <row r="110" spans="1:36" x14ac:dyDescent="0.25">
      <c r="A110" s="65">
        <f t="shared" si="9"/>
        <v>43477</v>
      </c>
      <c r="B110" s="154">
        <f>'1. Inputs'!J114</f>
        <v>0</v>
      </c>
      <c r="C110" s="117">
        <f>'1. Inputs'!K114</f>
        <v>0</v>
      </c>
      <c r="D110" s="117">
        <f t="shared" si="6"/>
        <v>0</v>
      </c>
      <c r="E110" s="72">
        <f>'2. Exposure Periods'!C107</f>
        <v>11</v>
      </c>
      <c r="F110" s="66">
        <f>'2. Exposure Periods'!D107</f>
        <v>1</v>
      </c>
      <c r="G110" s="72">
        <f>'2. Exposure Periods'!$E107</f>
        <v>10</v>
      </c>
      <c r="H110" s="72">
        <f>'2. Exposure Periods'!$I107</f>
        <v>50</v>
      </c>
      <c r="I110" s="247">
        <f>IF(G110=8,'5. STD Inputs'!$C$7,IF(G110=9,'5. STD Inputs'!$D$7, IF(G110=10,'5. STD Inputs'!$E$7, IF(G110=11,'5. STD Inputs'!$F$7,"ERROR"))))</f>
        <v>0</v>
      </c>
      <c r="J110" s="67">
        <f ca="1">SUM(OFFSET(C110,-E110-1-'2. Exposure Periods'!S107,0,E110))</f>
        <v>0</v>
      </c>
      <c r="K110" s="67">
        <f ca="1">SUM(OFFSET(D110,-1-'2. Exposure Periods'!S107,0,G110))</f>
        <v>0</v>
      </c>
      <c r="L110" s="249" t="s">
        <v>150</v>
      </c>
      <c r="M110" s="68">
        <f ca="1">$J110*'1. Inputs'!$D$44</f>
        <v>0</v>
      </c>
      <c r="N110" s="68">
        <f>$B110*'1. Inputs'!$D$40</f>
        <v>0</v>
      </c>
      <c r="O110" s="68">
        <f>IF(G110=8,'5. STD Inputs'!$C$8,IF(G110=9,'5. STD Inputs'!$D$8, IF(G110=10,'5. STD Inputs'!$E$8, IF(G110=11,'5. STD Inputs'!$F$8,"ERROR"))))</f>
        <v>0</v>
      </c>
      <c r="P110" s="109">
        <f>('1. Inputs'!$D$49*$H110)*($I110/$G110)/('1. Inputs'!$D$53)</f>
        <v>0</v>
      </c>
      <c r="Q110" s="68">
        <f>'1. Inputs'!$D$17</f>
        <v>0</v>
      </c>
      <c r="R110" s="69">
        <f t="shared" ca="1" si="7"/>
        <v>0</v>
      </c>
      <c r="S110" s="54"/>
      <c r="T110" s="156">
        <f>'1. Inputs'!M114</f>
        <v>0</v>
      </c>
      <c r="U110" s="163">
        <f>'1. Inputs'!N114</f>
        <v>0</v>
      </c>
      <c r="V110" s="72">
        <f>'2. Exposure Periods'!K107</f>
        <v>11</v>
      </c>
      <c r="W110" s="72">
        <f>'2. Exposure Periods'!L107</f>
        <v>2</v>
      </c>
      <c r="X110" s="72">
        <f>'2. Exposure Periods'!M107</f>
        <v>10</v>
      </c>
      <c r="Y110" s="72">
        <f>'2. Exposure Periods'!$I107</f>
        <v>50</v>
      </c>
      <c r="Z110" s="67">
        <f ca="1">SUM(OFFSET(U110,-V110-1-'2. Exposure Periods'!S107,0,V110))</f>
        <v>0</v>
      </c>
      <c r="AA110" s="67">
        <f ca="1">SUM(OFFSET(U110,-1-'2. Exposure Periods'!S107,0,X110))</f>
        <v>0</v>
      </c>
      <c r="AB110" s="67">
        <f ca="1">SUM(OFFSET(U110,-'2. Exposure Periods'!T107,0,Y110))</f>
        <v>0</v>
      </c>
      <c r="AC110" s="109">
        <f ca="1">Z110*'1. Inputs'!$D$40</f>
        <v>0</v>
      </c>
      <c r="AD110" s="109">
        <f>SUM(T109:T110)*'1. Inputs'!$D$40</f>
        <v>0</v>
      </c>
      <c r="AE110" s="109">
        <f>IF(G110=8,'5. STD Inputs'!$I$8,IF(G110=9,'5. STD Inputs'!$J$8, IF(G110=10,'5. STD Inputs'!$K$8, IF(G110=11,'5. STD Inputs'!$L$8,"ERROR"))))</f>
        <v>0</v>
      </c>
      <c r="AF110" s="68">
        <f>-Y110*('1. Inputs'!$D$16/365)*'1. Inputs'!$D$15</f>
        <v>0</v>
      </c>
      <c r="AG110" s="68">
        <f>'1. Inputs'!$D$18</f>
        <v>0</v>
      </c>
      <c r="AH110" s="110">
        <f t="shared" ca="1" si="8"/>
        <v>0</v>
      </c>
      <c r="AJ110" s="70">
        <f t="shared" ca="1" si="5"/>
        <v>0</v>
      </c>
    </row>
    <row r="111" spans="1:36" x14ac:dyDescent="0.25">
      <c r="A111" s="65">
        <f t="shared" si="9"/>
        <v>43478</v>
      </c>
      <c r="B111" s="154">
        <f>'1. Inputs'!J115</f>
        <v>0</v>
      </c>
      <c r="C111" s="117">
        <f>'1. Inputs'!K115</f>
        <v>0</v>
      </c>
      <c r="D111" s="117">
        <f t="shared" si="6"/>
        <v>0</v>
      </c>
      <c r="E111" s="72">
        <f>'2. Exposure Periods'!C108</f>
        <v>11</v>
      </c>
      <c r="F111" s="66">
        <f>'2. Exposure Periods'!D108</f>
        <v>1</v>
      </c>
      <c r="G111" s="72">
        <f>'2. Exposure Periods'!$E108</f>
        <v>11</v>
      </c>
      <c r="H111" s="72">
        <f>'2. Exposure Periods'!$I108</f>
        <v>51</v>
      </c>
      <c r="I111" s="247">
        <f>IF(G111=8,'5. STD Inputs'!$C$7,IF(G111=9,'5. STD Inputs'!$D$7, IF(G111=10,'5. STD Inputs'!$E$7, IF(G111=11,'5. STD Inputs'!$F$7,"ERROR"))))</f>
        <v>0</v>
      </c>
      <c r="J111" s="67">
        <f ca="1">SUM(OFFSET(C111,-E111-1-'2. Exposure Periods'!S108,0,E111))</f>
        <v>0</v>
      </c>
      <c r="K111" s="67">
        <f ca="1">SUM(OFFSET(D111,-1-'2. Exposure Periods'!S108,0,G111))</f>
        <v>0</v>
      </c>
      <c r="L111" s="249" t="s">
        <v>150</v>
      </c>
      <c r="M111" s="68">
        <f ca="1">$J111*'1. Inputs'!$D$44</f>
        <v>0</v>
      </c>
      <c r="N111" s="68">
        <f>$B111*'1. Inputs'!$D$40</f>
        <v>0</v>
      </c>
      <c r="O111" s="68">
        <f>IF(G111=8,'5. STD Inputs'!$C$8,IF(G111=9,'5. STD Inputs'!$D$8, IF(G111=10,'5. STD Inputs'!$E$8, IF(G111=11,'5. STD Inputs'!$F$8,"ERROR"))))</f>
        <v>0</v>
      </c>
      <c r="P111" s="109">
        <f>('1. Inputs'!$D$49*$H111)*($I111/$G111)/('1. Inputs'!$D$53)</f>
        <v>0</v>
      </c>
      <c r="Q111" s="68">
        <f>'1. Inputs'!$D$17</f>
        <v>0</v>
      </c>
      <c r="R111" s="69">
        <f t="shared" ca="1" si="7"/>
        <v>0</v>
      </c>
      <c r="S111" s="54"/>
      <c r="T111" s="156">
        <f>'1. Inputs'!M115</f>
        <v>0</v>
      </c>
      <c r="U111" s="163">
        <f>'1. Inputs'!N115</f>
        <v>0</v>
      </c>
      <c r="V111" s="72">
        <f>'2. Exposure Periods'!K108</f>
        <v>11</v>
      </c>
      <c r="W111" s="72">
        <f>'2. Exposure Periods'!L108</f>
        <v>2</v>
      </c>
      <c r="X111" s="72">
        <f>'2. Exposure Periods'!M108</f>
        <v>11</v>
      </c>
      <c r="Y111" s="72">
        <f>'2. Exposure Periods'!$I108</f>
        <v>51</v>
      </c>
      <c r="Z111" s="67">
        <f ca="1">SUM(OFFSET(U111,-V111-1-'2. Exposure Periods'!S108,0,V111))</f>
        <v>0</v>
      </c>
      <c r="AA111" s="67">
        <f ca="1">SUM(OFFSET(U111,-1-'2. Exposure Periods'!S108,0,X111))</f>
        <v>0</v>
      </c>
      <c r="AB111" s="67">
        <f ca="1">SUM(OFFSET(U111,-'2. Exposure Periods'!T108,0,Y111))</f>
        <v>0</v>
      </c>
      <c r="AC111" s="109">
        <f ca="1">Z111*'1. Inputs'!$D$40</f>
        <v>0</v>
      </c>
      <c r="AD111" s="109">
        <f>SUM(T110:T111)*'1. Inputs'!$D$40</f>
        <v>0</v>
      </c>
      <c r="AE111" s="109">
        <f>IF(G111=8,'5. STD Inputs'!$I$8,IF(G111=9,'5. STD Inputs'!$J$8, IF(G111=10,'5. STD Inputs'!$K$8, IF(G111=11,'5. STD Inputs'!$L$8,"ERROR"))))</f>
        <v>0</v>
      </c>
      <c r="AF111" s="68">
        <f>-Y111*('1. Inputs'!$D$16/365)*'1. Inputs'!$D$15</f>
        <v>0</v>
      </c>
      <c r="AG111" s="68">
        <f>'1. Inputs'!$D$18</f>
        <v>0</v>
      </c>
      <c r="AH111" s="110">
        <f t="shared" ca="1" si="8"/>
        <v>0</v>
      </c>
      <c r="AJ111" s="70">
        <f t="shared" ca="1" si="5"/>
        <v>0</v>
      </c>
    </row>
    <row r="112" spans="1:36" x14ac:dyDescent="0.25">
      <c r="A112" s="65">
        <f t="shared" si="9"/>
        <v>43479</v>
      </c>
      <c r="B112" s="154">
        <f>'1. Inputs'!J116</f>
        <v>0</v>
      </c>
      <c r="C112" s="117">
        <f>'1. Inputs'!K116</f>
        <v>0</v>
      </c>
      <c r="D112" s="117">
        <f t="shared" si="6"/>
        <v>0</v>
      </c>
      <c r="E112" s="72">
        <f>'2. Exposure Periods'!C109</f>
        <v>14</v>
      </c>
      <c r="F112" s="66">
        <f>'2. Exposure Periods'!D109</f>
        <v>1</v>
      </c>
      <c r="G112" s="72">
        <f>'2. Exposure Periods'!$E109</f>
        <v>9</v>
      </c>
      <c r="H112" s="72">
        <f>'2. Exposure Periods'!$I109</f>
        <v>52</v>
      </c>
      <c r="I112" s="247">
        <f>IF(G112=8,'5. STD Inputs'!$C$7,IF(G112=9,'5. STD Inputs'!$D$7, IF(G112=10,'5. STD Inputs'!$E$7, IF(G112=11,'5. STD Inputs'!$F$7,"ERROR"))))</f>
        <v>0</v>
      </c>
      <c r="J112" s="67">
        <f ca="1">SUM(OFFSET(C112,-E112-1-'2. Exposure Periods'!S109,0,E112))</f>
        <v>0</v>
      </c>
      <c r="K112" s="67">
        <f ca="1">SUM(OFFSET(D112,-1-'2. Exposure Periods'!S109,0,G112))</f>
        <v>0</v>
      </c>
      <c r="L112" s="249" t="s">
        <v>150</v>
      </c>
      <c r="M112" s="68">
        <f ca="1">$J112*'1. Inputs'!$D$44</f>
        <v>0</v>
      </c>
      <c r="N112" s="68">
        <f>$B112*'1. Inputs'!$D$40</f>
        <v>0</v>
      </c>
      <c r="O112" s="68">
        <f>IF(G112=8,'5. STD Inputs'!$C$8,IF(G112=9,'5. STD Inputs'!$D$8, IF(G112=10,'5. STD Inputs'!$E$8, IF(G112=11,'5. STD Inputs'!$F$8,"ERROR"))))</f>
        <v>0</v>
      </c>
      <c r="P112" s="109">
        <f>('1. Inputs'!$D$49*$H112)*($I112/$G112)/('1. Inputs'!$D$53)</f>
        <v>0</v>
      </c>
      <c r="Q112" s="68">
        <f>'1. Inputs'!$D$17</f>
        <v>0</v>
      </c>
      <c r="R112" s="69">
        <f t="shared" ca="1" si="7"/>
        <v>0</v>
      </c>
      <c r="S112" s="54"/>
      <c r="T112" s="156">
        <f>'1. Inputs'!M116</f>
        <v>0</v>
      </c>
      <c r="U112" s="163">
        <f>'1. Inputs'!N116</f>
        <v>0</v>
      </c>
      <c r="V112" s="72">
        <f>'2. Exposure Periods'!K109</f>
        <v>14</v>
      </c>
      <c r="W112" s="72">
        <f>'2. Exposure Periods'!L109</f>
        <v>2</v>
      </c>
      <c r="X112" s="72">
        <f>'2. Exposure Periods'!M109</f>
        <v>9</v>
      </c>
      <c r="Y112" s="72">
        <f>'2. Exposure Periods'!$I109</f>
        <v>52</v>
      </c>
      <c r="Z112" s="67">
        <f ca="1">SUM(OFFSET(U112,-V112-1-'2. Exposure Periods'!S109,0,V112))</f>
        <v>0</v>
      </c>
      <c r="AA112" s="67">
        <f ca="1">SUM(OFFSET(U112,-1-'2. Exposure Periods'!S109,0,X112))</f>
        <v>0</v>
      </c>
      <c r="AB112" s="67">
        <f ca="1">SUM(OFFSET(U112,-'2. Exposure Periods'!T109,0,Y112))</f>
        <v>0</v>
      </c>
      <c r="AC112" s="109">
        <f ca="1">Z112*'1. Inputs'!$D$40</f>
        <v>0</v>
      </c>
      <c r="AD112" s="109">
        <f>SUM(T111:T112)*'1. Inputs'!$D$40</f>
        <v>0</v>
      </c>
      <c r="AE112" s="109">
        <f>IF(G112=8,'5. STD Inputs'!$I$8,IF(G112=9,'5. STD Inputs'!$J$8, IF(G112=10,'5. STD Inputs'!$K$8, IF(G112=11,'5. STD Inputs'!$L$8,"ERROR"))))</f>
        <v>0</v>
      </c>
      <c r="AF112" s="68">
        <f>-Y112*('1. Inputs'!$D$16/365)*'1. Inputs'!$D$15</f>
        <v>0</v>
      </c>
      <c r="AG112" s="68">
        <f>'1. Inputs'!$D$18</f>
        <v>0</v>
      </c>
      <c r="AH112" s="110">
        <f t="shared" ca="1" si="8"/>
        <v>0</v>
      </c>
      <c r="AJ112" s="70">
        <f t="shared" ca="1" si="5"/>
        <v>0</v>
      </c>
    </row>
    <row r="113" spans="1:36" x14ac:dyDescent="0.25">
      <c r="A113" s="65">
        <f t="shared" si="9"/>
        <v>43480</v>
      </c>
      <c r="B113" s="154">
        <f>'1. Inputs'!J117</f>
        <v>0</v>
      </c>
      <c r="C113" s="117">
        <f>'1. Inputs'!K117</f>
        <v>0</v>
      </c>
      <c r="D113" s="117">
        <f t="shared" si="6"/>
        <v>0</v>
      </c>
      <c r="E113" s="72">
        <f>'2. Exposure Periods'!C110</f>
        <v>15</v>
      </c>
      <c r="F113" s="66">
        <f>'2. Exposure Periods'!D110</f>
        <v>1</v>
      </c>
      <c r="G113" s="72">
        <f>'2. Exposure Periods'!$E110</f>
        <v>9</v>
      </c>
      <c r="H113" s="72">
        <f>'2. Exposure Periods'!$I110</f>
        <v>53</v>
      </c>
      <c r="I113" s="247">
        <f>IF(G113=8,'5. STD Inputs'!$C$7,IF(G113=9,'5. STD Inputs'!$D$7, IF(G113=10,'5. STD Inputs'!$E$7, IF(G113=11,'5. STD Inputs'!$F$7,"ERROR"))))</f>
        <v>0</v>
      </c>
      <c r="J113" s="67">
        <f ca="1">SUM(OFFSET(C113,-E113-1-'2. Exposure Periods'!S110,0,E113))</f>
        <v>0</v>
      </c>
      <c r="K113" s="67">
        <f ca="1">SUM(OFFSET(D113,-1-'2. Exposure Periods'!S110,0,G113))</f>
        <v>0</v>
      </c>
      <c r="L113" s="249" t="s">
        <v>150</v>
      </c>
      <c r="M113" s="68">
        <f ca="1">$J113*'1. Inputs'!$D$44</f>
        <v>0</v>
      </c>
      <c r="N113" s="68">
        <f>$B113*'1. Inputs'!$D$40</f>
        <v>0</v>
      </c>
      <c r="O113" s="68">
        <f>IF(G113=8,'5. STD Inputs'!$C$8,IF(G113=9,'5. STD Inputs'!$D$8, IF(G113=10,'5. STD Inputs'!$E$8, IF(G113=11,'5. STD Inputs'!$F$8,"ERROR"))))</f>
        <v>0</v>
      </c>
      <c r="P113" s="109">
        <f>('1. Inputs'!$D$49*$H113)*($I113/$G113)/('1. Inputs'!$D$53)</f>
        <v>0</v>
      </c>
      <c r="Q113" s="68">
        <f>'1. Inputs'!$D$17</f>
        <v>0</v>
      </c>
      <c r="R113" s="69">
        <f t="shared" ca="1" si="7"/>
        <v>0</v>
      </c>
      <c r="S113" s="54"/>
      <c r="T113" s="156">
        <f>'1. Inputs'!M117</f>
        <v>0</v>
      </c>
      <c r="U113" s="163">
        <f>'1. Inputs'!N117</f>
        <v>0</v>
      </c>
      <c r="V113" s="72">
        <f>'2. Exposure Periods'!K110</f>
        <v>15</v>
      </c>
      <c r="W113" s="72">
        <f>'2. Exposure Periods'!L110</f>
        <v>2</v>
      </c>
      <c r="X113" s="72">
        <f>'2. Exposure Periods'!M110</f>
        <v>9</v>
      </c>
      <c r="Y113" s="72">
        <f>'2. Exposure Periods'!$I110</f>
        <v>53</v>
      </c>
      <c r="Z113" s="67">
        <f ca="1">SUM(OFFSET(U113,-V113-1-'2. Exposure Periods'!S110,0,V113))</f>
        <v>0</v>
      </c>
      <c r="AA113" s="67">
        <f ca="1">SUM(OFFSET(U113,-1-'2. Exposure Periods'!S110,0,X113))</f>
        <v>0</v>
      </c>
      <c r="AB113" s="67">
        <f ca="1">SUM(OFFSET(U113,-'2. Exposure Periods'!T110,0,Y113))</f>
        <v>0</v>
      </c>
      <c r="AC113" s="109">
        <f ca="1">Z113*'1. Inputs'!$D$40</f>
        <v>0</v>
      </c>
      <c r="AD113" s="109">
        <f>SUM(T112:T113)*'1. Inputs'!$D$40</f>
        <v>0</v>
      </c>
      <c r="AE113" s="109">
        <f>IF(G113=8,'5. STD Inputs'!$I$8,IF(G113=9,'5. STD Inputs'!$J$8, IF(G113=10,'5. STD Inputs'!$K$8, IF(G113=11,'5. STD Inputs'!$L$8,"ERROR"))))</f>
        <v>0</v>
      </c>
      <c r="AF113" s="68">
        <f>-Y113*('1. Inputs'!$D$16/365)*'1. Inputs'!$D$15</f>
        <v>0</v>
      </c>
      <c r="AG113" s="68">
        <f>'1. Inputs'!$D$18</f>
        <v>0</v>
      </c>
      <c r="AH113" s="110">
        <f t="shared" ca="1" si="8"/>
        <v>0</v>
      </c>
      <c r="AJ113" s="70">
        <f t="shared" ca="1" si="5"/>
        <v>0</v>
      </c>
    </row>
    <row r="114" spans="1:36" x14ac:dyDescent="0.25">
      <c r="A114" s="65">
        <f t="shared" si="9"/>
        <v>43481</v>
      </c>
      <c r="B114" s="154">
        <f>'1. Inputs'!J118</f>
        <v>0</v>
      </c>
      <c r="C114" s="117">
        <f>'1. Inputs'!K118</f>
        <v>0</v>
      </c>
      <c r="D114" s="117">
        <f t="shared" si="6"/>
        <v>0</v>
      </c>
      <c r="E114" s="72">
        <f>'2. Exposure Periods'!C111</f>
        <v>9</v>
      </c>
      <c r="F114" s="66">
        <f>'2. Exposure Periods'!D111</f>
        <v>1</v>
      </c>
      <c r="G114" s="72">
        <f>'2. Exposure Periods'!$E111</f>
        <v>9</v>
      </c>
      <c r="H114" s="72">
        <f>'2. Exposure Periods'!$I111</f>
        <v>23</v>
      </c>
      <c r="I114" s="247">
        <f>IF(G114=8,'5. STD Inputs'!$C$7,IF(G114=9,'5. STD Inputs'!$D$7, IF(G114=10,'5. STD Inputs'!$E$7, IF(G114=11,'5. STD Inputs'!$F$7,"ERROR"))))</f>
        <v>0</v>
      </c>
      <c r="J114" s="67">
        <f ca="1">SUM(OFFSET(C114,-E114-1-'2. Exposure Periods'!S111,0,E114))</f>
        <v>0</v>
      </c>
      <c r="K114" s="67">
        <f ca="1">SUM(OFFSET(D114,-1-'2. Exposure Periods'!S111,0,G114))</f>
        <v>0</v>
      </c>
      <c r="L114" s="249" t="s">
        <v>150</v>
      </c>
      <c r="M114" s="68">
        <f ca="1">$J114*'1. Inputs'!$D$44</f>
        <v>0</v>
      </c>
      <c r="N114" s="68">
        <f>$B114*'1. Inputs'!$D$40</f>
        <v>0</v>
      </c>
      <c r="O114" s="68">
        <f>IF(G114=8,'5. STD Inputs'!$C$8,IF(G114=9,'5. STD Inputs'!$D$8, IF(G114=10,'5. STD Inputs'!$E$8, IF(G114=11,'5. STD Inputs'!$F$8,"ERROR"))))</f>
        <v>0</v>
      </c>
      <c r="P114" s="109">
        <f>('1. Inputs'!$D$49*$H114)*($I114/$G114)/('1. Inputs'!$D$53)</f>
        <v>0</v>
      </c>
      <c r="Q114" s="68">
        <f>'1. Inputs'!$D$17</f>
        <v>0</v>
      </c>
      <c r="R114" s="69">
        <f t="shared" ca="1" si="7"/>
        <v>0</v>
      </c>
      <c r="S114" s="54"/>
      <c r="T114" s="156">
        <f>'1. Inputs'!M118</f>
        <v>0</v>
      </c>
      <c r="U114" s="163">
        <f>'1. Inputs'!N118</f>
        <v>0</v>
      </c>
      <c r="V114" s="72">
        <f>'2. Exposure Periods'!K111</f>
        <v>9</v>
      </c>
      <c r="W114" s="72">
        <f>'2. Exposure Periods'!L111</f>
        <v>2</v>
      </c>
      <c r="X114" s="72">
        <f>'2. Exposure Periods'!M111</f>
        <v>9</v>
      </c>
      <c r="Y114" s="72">
        <f>'2. Exposure Periods'!$I111</f>
        <v>23</v>
      </c>
      <c r="Z114" s="67">
        <f ca="1">SUM(OFFSET(U114,-V114-1-'2. Exposure Periods'!S111,0,V114))</f>
        <v>0</v>
      </c>
      <c r="AA114" s="67">
        <f ca="1">SUM(OFFSET(U114,-1-'2. Exposure Periods'!S111,0,X114))</f>
        <v>0</v>
      </c>
      <c r="AB114" s="67">
        <f ca="1">SUM(OFFSET(U114,-'2. Exposure Periods'!T111,0,Y114))</f>
        <v>0</v>
      </c>
      <c r="AC114" s="109">
        <f ca="1">Z114*'1. Inputs'!$D$40</f>
        <v>0</v>
      </c>
      <c r="AD114" s="109">
        <f>SUM(T113:T114)*'1. Inputs'!$D$40</f>
        <v>0</v>
      </c>
      <c r="AE114" s="109">
        <f>IF(G114=8,'5. STD Inputs'!$I$8,IF(G114=9,'5. STD Inputs'!$J$8, IF(G114=10,'5. STD Inputs'!$K$8, IF(G114=11,'5. STD Inputs'!$L$8,"ERROR"))))</f>
        <v>0</v>
      </c>
      <c r="AF114" s="68">
        <f>-Y114*('1. Inputs'!$D$16/365)*'1. Inputs'!$D$15</f>
        <v>0</v>
      </c>
      <c r="AG114" s="68">
        <f>'1. Inputs'!$D$18</f>
        <v>0</v>
      </c>
      <c r="AH114" s="110">
        <f t="shared" ca="1" si="8"/>
        <v>0</v>
      </c>
      <c r="AJ114" s="70">
        <f t="shared" ca="1" si="5"/>
        <v>0</v>
      </c>
    </row>
    <row r="115" spans="1:36" x14ac:dyDescent="0.25">
      <c r="A115" s="65">
        <f t="shared" si="9"/>
        <v>43482</v>
      </c>
      <c r="B115" s="154">
        <f>'1. Inputs'!J119</f>
        <v>0</v>
      </c>
      <c r="C115" s="117">
        <f>'1. Inputs'!K119</f>
        <v>0</v>
      </c>
      <c r="D115" s="117">
        <f t="shared" si="6"/>
        <v>0</v>
      </c>
      <c r="E115" s="72">
        <f>'2. Exposure Periods'!C112</f>
        <v>10</v>
      </c>
      <c r="F115" s="66">
        <f>'2. Exposure Periods'!D112</f>
        <v>1</v>
      </c>
      <c r="G115" s="72">
        <f>'2. Exposure Periods'!$E112</f>
        <v>9</v>
      </c>
      <c r="H115" s="72">
        <f>'2. Exposure Periods'!$I112</f>
        <v>24</v>
      </c>
      <c r="I115" s="247">
        <f>IF(G115=8,'5. STD Inputs'!$C$7,IF(G115=9,'5. STD Inputs'!$D$7, IF(G115=10,'5. STD Inputs'!$E$7, IF(G115=11,'5. STD Inputs'!$F$7,"ERROR"))))</f>
        <v>0</v>
      </c>
      <c r="J115" s="67">
        <f ca="1">SUM(OFFSET(C115,-E115-1-'2. Exposure Periods'!S112,0,E115))</f>
        <v>0</v>
      </c>
      <c r="K115" s="67">
        <f ca="1">SUM(OFFSET(D115,-1-'2. Exposure Periods'!S112,0,G115))</f>
        <v>0</v>
      </c>
      <c r="L115" s="249" t="s">
        <v>150</v>
      </c>
      <c r="M115" s="68">
        <f ca="1">$J115*'1. Inputs'!$D$44</f>
        <v>0</v>
      </c>
      <c r="N115" s="68">
        <f>$B115*'1. Inputs'!$D$40</f>
        <v>0</v>
      </c>
      <c r="O115" s="68">
        <f>IF(G115=8,'5. STD Inputs'!$C$8,IF(G115=9,'5. STD Inputs'!$D$8, IF(G115=10,'5. STD Inputs'!$E$8, IF(G115=11,'5. STD Inputs'!$F$8,"ERROR"))))</f>
        <v>0</v>
      </c>
      <c r="P115" s="109">
        <f>('1. Inputs'!$D$49*$H115)*($I115/$G115)/('1. Inputs'!$D$53)</f>
        <v>0</v>
      </c>
      <c r="Q115" s="68">
        <f>'1. Inputs'!$D$17</f>
        <v>0</v>
      </c>
      <c r="R115" s="69">
        <f t="shared" ca="1" si="7"/>
        <v>0</v>
      </c>
      <c r="S115" s="54"/>
      <c r="T115" s="156">
        <f>'1. Inputs'!M119</f>
        <v>0</v>
      </c>
      <c r="U115" s="163">
        <f>'1. Inputs'!N119</f>
        <v>0</v>
      </c>
      <c r="V115" s="72">
        <f>'2. Exposure Periods'!K112</f>
        <v>10</v>
      </c>
      <c r="W115" s="72">
        <f>'2. Exposure Periods'!L112</f>
        <v>2</v>
      </c>
      <c r="X115" s="72">
        <f>'2. Exposure Periods'!M112</f>
        <v>9</v>
      </c>
      <c r="Y115" s="72">
        <f>'2. Exposure Periods'!$I112</f>
        <v>24</v>
      </c>
      <c r="Z115" s="67">
        <f ca="1">SUM(OFFSET(U115,-V115-1-'2. Exposure Periods'!S112,0,V115))</f>
        <v>0</v>
      </c>
      <c r="AA115" s="67">
        <f ca="1">SUM(OFFSET(U115,-1-'2. Exposure Periods'!S112,0,X115))</f>
        <v>0</v>
      </c>
      <c r="AB115" s="67">
        <f ca="1">SUM(OFFSET(U115,-'2. Exposure Periods'!T112,0,Y115))</f>
        <v>0</v>
      </c>
      <c r="AC115" s="109">
        <f ca="1">Z115*'1. Inputs'!$D$40</f>
        <v>0</v>
      </c>
      <c r="AD115" s="109">
        <f>SUM(T114:T115)*'1. Inputs'!$D$40</f>
        <v>0</v>
      </c>
      <c r="AE115" s="109">
        <f>IF(G115=8,'5. STD Inputs'!$I$8,IF(G115=9,'5. STD Inputs'!$J$8, IF(G115=10,'5. STD Inputs'!$K$8, IF(G115=11,'5. STD Inputs'!$L$8,"ERROR"))))</f>
        <v>0</v>
      </c>
      <c r="AF115" s="68">
        <f>-Y115*('1. Inputs'!$D$16/365)*'1. Inputs'!$D$15</f>
        <v>0</v>
      </c>
      <c r="AG115" s="68">
        <f>'1. Inputs'!$D$18</f>
        <v>0</v>
      </c>
      <c r="AH115" s="110">
        <f t="shared" ca="1" si="8"/>
        <v>0</v>
      </c>
      <c r="AJ115" s="70">
        <f t="shared" ca="1" si="5"/>
        <v>0</v>
      </c>
    </row>
    <row r="116" spans="1:36" x14ac:dyDescent="0.25">
      <c r="A116" s="65">
        <f t="shared" si="9"/>
        <v>43483</v>
      </c>
      <c r="B116" s="154">
        <f>'1. Inputs'!J120</f>
        <v>0</v>
      </c>
      <c r="C116" s="117">
        <f>'1. Inputs'!K120</f>
        <v>0</v>
      </c>
      <c r="D116" s="117">
        <f t="shared" si="6"/>
        <v>0</v>
      </c>
      <c r="E116" s="72">
        <f>'2. Exposure Periods'!C113</f>
        <v>11</v>
      </c>
      <c r="F116" s="66">
        <f>'2. Exposure Periods'!D113</f>
        <v>1</v>
      </c>
      <c r="G116" s="72">
        <f>'2. Exposure Periods'!$E113</f>
        <v>9</v>
      </c>
      <c r="H116" s="72">
        <f>'2. Exposure Periods'!$I113</f>
        <v>25</v>
      </c>
      <c r="I116" s="247">
        <f>IF(G116=8,'5. STD Inputs'!$C$7,IF(G116=9,'5. STD Inputs'!$D$7, IF(G116=10,'5. STD Inputs'!$E$7, IF(G116=11,'5. STD Inputs'!$F$7,"ERROR"))))</f>
        <v>0</v>
      </c>
      <c r="J116" s="67">
        <f ca="1">SUM(OFFSET(C116,-E116-1-'2. Exposure Periods'!S113,0,E116))</f>
        <v>0</v>
      </c>
      <c r="K116" s="67">
        <f ca="1">SUM(OFFSET(D116,-1-'2. Exposure Periods'!S113,0,G116))</f>
        <v>0</v>
      </c>
      <c r="L116" s="249" t="s">
        <v>150</v>
      </c>
      <c r="M116" s="68">
        <f ca="1">$J116*'1. Inputs'!$D$44</f>
        <v>0</v>
      </c>
      <c r="N116" s="68">
        <f>$B116*'1. Inputs'!$D$40</f>
        <v>0</v>
      </c>
      <c r="O116" s="68">
        <f>IF(G116=8,'5. STD Inputs'!$C$8,IF(G116=9,'5. STD Inputs'!$D$8, IF(G116=10,'5. STD Inputs'!$E$8, IF(G116=11,'5. STD Inputs'!$F$8,"ERROR"))))</f>
        <v>0</v>
      </c>
      <c r="P116" s="109">
        <f>('1. Inputs'!$D$49*$H116)*($I116/$G116)/('1. Inputs'!$D$53)</f>
        <v>0</v>
      </c>
      <c r="Q116" s="68">
        <f>'1. Inputs'!$D$17</f>
        <v>0</v>
      </c>
      <c r="R116" s="69">
        <f t="shared" ca="1" si="7"/>
        <v>0</v>
      </c>
      <c r="S116" s="54"/>
      <c r="T116" s="156">
        <f>'1. Inputs'!M120</f>
        <v>0</v>
      </c>
      <c r="U116" s="163">
        <f>'1. Inputs'!N120</f>
        <v>0</v>
      </c>
      <c r="V116" s="72">
        <f>'2. Exposure Periods'!K113</f>
        <v>11</v>
      </c>
      <c r="W116" s="72">
        <f>'2. Exposure Periods'!L113</f>
        <v>2</v>
      </c>
      <c r="X116" s="72">
        <f>'2. Exposure Periods'!M113</f>
        <v>9</v>
      </c>
      <c r="Y116" s="72">
        <f>'2. Exposure Periods'!$I113</f>
        <v>25</v>
      </c>
      <c r="Z116" s="67">
        <f ca="1">SUM(OFFSET(U116,-V116-1-'2. Exposure Periods'!S113,0,V116))</f>
        <v>0</v>
      </c>
      <c r="AA116" s="67">
        <f ca="1">SUM(OFFSET(U116,-1-'2. Exposure Periods'!S113,0,X116))</f>
        <v>0</v>
      </c>
      <c r="AB116" s="67">
        <f ca="1">SUM(OFFSET(U116,-'2. Exposure Periods'!T113,0,Y116))</f>
        <v>0</v>
      </c>
      <c r="AC116" s="109">
        <f ca="1">Z116*'1. Inputs'!$D$40</f>
        <v>0</v>
      </c>
      <c r="AD116" s="109">
        <f>SUM(T115:T116)*'1. Inputs'!$D$40</f>
        <v>0</v>
      </c>
      <c r="AE116" s="109">
        <f>IF(G116=8,'5. STD Inputs'!$I$8,IF(G116=9,'5. STD Inputs'!$J$8, IF(G116=10,'5. STD Inputs'!$K$8, IF(G116=11,'5. STD Inputs'!$L$8,"ERROR"))))</f>
        <v>0</v>
      </c>
      <c r="AF116" s="68">
        <f>-Y116*('1. Inputs'!$D$16/365)*'1. Inputs'!$D$15</f>
        <v>0</v>
      </c>
      <c r="AG116" s="68">
        <f>'1. Inputs'!$D$18</f>
        <v>0</v>
      </c>
      <c r="AH116" s="110">
        <f t="shared" ca="1" si="8"/>
        <v>0</v>
      </c>
      <c r="AJ116" s="70">
        <f t="shared" ca="1" si="5"/>
        <v>0</v>
      </c>
    </row>
    <row r="117" spans="1:36" x14ac:dyDescent="0.25">
      <c r="A117" s="65">
        <f t="shared" si="9"/>
        <v>43484</v>
      </c>
      <c r="B117" s="154">
        <f>'1. Inputs'!J121</f>
        <v>0</v>
      </c>
      <c r="C117" s="117">
        <f>'1. Inputs'!K121</f>
        <v>0</v>
      </c>
      <c r="D117" s="117">
        <f t="shared" si="6"/>
        <v>0</v>
      </c>
      <c r="E117" s="72">
        <f>'2. Exposure Periods'!C114</f>
        <v>11</v>
      </c>
      <c r="F117" s="66">
        <f>'2. Exposure Periods'!D114</f>
        <v>1</v>
      </c>
      <c r="G117" s="72">
        <f>'2. Exposure Periods'!$E114</f>
        <v>10</v>
      </c>
      <c r="H117" s="72">
        <f>'2. Exposure Periods'!$I114</f>
        <v>26</v>
      </c>
      <c r="I117" s="247">
        <f>IF(G117=8,'5. STD Inputs'!$C$7,IF(G117=9,'5. STD Inputs'!$D$7, IF(G117=10,'5. STD Inputs'!$E$7, IF(G117=11,'5. STD Inputs'!$F$7,"ERROR"))))</f>
        <v>0</v>
      </c>
      <c r="J117" s="67">
        <f ca="1">SUM(OFFSET(C117,-E117-1-'2. Exposure Periods'!S114,0,E117))</f>
        <v>0</v>
      </c>
      <c r="K117" s="67">
        <f ca="1">SUM(OFFSET(D117,-1-'2. Exposure Periods'!S114,0,G117))</f>
        <v>0</v>
      </c>
      <c r="L117" s="249" t="s">
        <v>150</v>
      </c>
      <c r="M117" s="68">
        <f ca="1">$J117*'1. Inputs'!$D$44</f>
        <v>0</v>
      </c>
      <c r="N117" s="68">
        <f>$B117*'1. Inputs'!$D$40</f>
        <v>0</v>
      </c>
      <c r="O117" s="68">
        <f>IF(G117=8,'5. STD Inputs'!$C$8,IF(G117=9,'5. STD Inputs'!$D$8, IF(G117=10,'5. STD Inputs'!$E$8, IF(G117=11,'5. STD Inputs'!$F$8,"ERROR"))))</f>
        <v>0</v>
      </c>
      <c r="P117" s="109">
        <f>('1. Inputs'!$D$49*$H117)*($I117/$G117)/('1. Inputs'!$D$53)</f>
        <v>0</v>
      </c>
      <c r="Q117" s="68">
        <f>'1. Inputs'!$D$17</f>
        <v>0</v>
      </c>
      <c r="R117" s="69">
        <f t="shared" ca="1" si="7"/>
        <v>0</v>
      </c>
      <c r="S117" s="54"/>
      <c r="T117" s="156">
        <f>'1. Inputs'!M121</f>
        <v>0</v>
      </c>
      <c r="U117" s="163">
        <f>'1. Inputs'!N121</f>
        <v>0</v>
      </c>
      <c r="V117" s="72">
        <f>'2. Exposure Periods'!K114</f>
        <v>11</v>
      </c>
      <c r="W117" s="72">
        <f>'2. Exposure Periods'!L114</f>
        <v>2</v>
      </c>
      <c r="X117" s="72">
        <f>'2. Exposure Periods'!M114</f>
        <v>10</v>
      </c>
      <c r="Y117" s="72">
        <f>'2. Exposure Periods'!$I114</f>
        <v>26</v>
      </c>
      <c r="Z117" s="67">
        <f ca="1">SUM(OFFSET(U117,-V117-1-'2. Exposure Periods'!S114,0,V117))</f>
        <v>0</v>
      </c>
      <c r="AA117" s="67">
        <f ca="1">SUM(OFFSET(U117,-1-'2. Exposure Periods'!S114,0,X117))</f>
        <v>0</v>
      </c>
      <c r="AB117" s="67">
        <f ca="1">SUM(OFFSET(U117,-'2. Exposure Periods'!T114,0,Y117))</f>
        <v>0</v>
      </c>
      <c r="AC117" s="109">
        <f ca="1">Z117*'1. Inputs'!$D$40</f>
        <v>0</v>
      </c>
      <c r="AD117" s="109">
        <f>SUM(T116:T117)*'1. Inputs'!$D$40</f>
        <v>0</v>
      </c>
      <c r="AE117" s="109">
        <f>IF(G117=8,'5. STD Inputs'!$I$8,IF(G117=9,'5. STD Inputs'!$J$8, IF(G117=10,'5. STD Inputs'!$K$8, IF(G117=11,'5. STD Inputs'!$L$8,"ERROR"))))</f>
        <v>0</v>
      </c>
      <c r="AF117" s="68">
        <f>-Y117*('1. Inputs'!$D$16/365)*'1. Inputs'!$D$15</f>
        <v>0</v>
      </c>
      <c r="AG117" s="68">
        <f>'1. Inputs'!$D$18</f>
        <v>0</v>
      </c>
      <c r="AH117" s="110">
        <f t="shared" ca="1" si="8"/>
        <v>0</v>
      </c>
      <c r="AJ117" s="70">
        <f t="shared" ca="1" si="5"/>
        <v>0</v>
      </c>
    </row>
    <row r="118" spans="1:36" x14ac:dyDescent="0.25">
      <c r="A118" s="65">
        <f t="shared" si="9"/>
        <v>43485</v>
      </c>
      <c r="B118" s="154">
        <f>'1. Inputs'!J122</f>
        <v>0</v>
      </c>
      <c r="C118" s="117">
        <f>'1. Inputs'!K122</f>
        <v>0</v>
      </c>
      <c r="D118" s="117">
        <f t="shared" si="6"/>
        <v>0</v>
      </c>
      <c r="E118" s="72">
        <f>'2. Exposure Periods'!C115</f>
        <v>11</v>
      </c>
      <c r="F118" s="66">
        <f>'2. Exposure Periods'!D115</f>
        <v>1</v>
      </c>
      <c r="G118" s="72">
        <f>'2. Exposure Periods'!$E115</f>
        <v>11</v>
      </c>
      <c r="H118" s="72">
        <f>'2. Exposure Periods'!$I115</f>
        <v>27</v>
      </c>
      <c r="I118" s="247">
        <f>IF(G118=8,'5. STD Inputs'!$C$7,IF(G118=9,'5. STD Inputs'!$D$7, IF(G118=10,'5. STD Inputs'!$E$7, IF(G118=11,'5. STD Inputs'!$F$7,"ERROR"))))</f>
        <v>0</v>
      </c>
      <c r="J118" s="67">
        <f ca="1">SUM(OFFSET(C118,-E118-1-'2. Exposure Periods'!S115,0,E118))</f>
        <v>0</v>
      </c>
      <c r="K118" s="67">
        <f ca="1">SUM(OFFSET(D118,-1-'2. Exposure Periods'!S115,0,G118))</f>
        <v>0</v>
      </c>
      <c r="L118" s="249" t="s">
        <v>150</v>
      </c>
      <c r="M118" s="68">
        <f ca="1">$J118*'1. Inputs'!$D$44</f>
        <v>0</v>
      </c>
      <c r="N118" s="68">
        <f>$B118*'1. Inputs'!$D$40</f>
        <v>0</v>
      </c>
      <c r="O118" s="68">
        <f>IF(G118=8,'5. STD Inputs'!$C$8,IF(G118=9,'5. STD Inputs'!$D$8, IF(G118=10,'5. STD Inputs'!$E$8, IF(G118=11,'5. STD Inputs'!$F$8,"ERROR"))))</f>
        <v>0</v>
      </c>
      <c r="P118" s="109">
        <f>('1. Inputs'!$D$49*$H118)*($I118/$G118)/('1. Inputs'!$D$53)</f>
        <v>0</v>
      </c>
      <c r="Q118" s="68">
        <f>'1. Inputs'!$D$17</f>
        <v>0</v>
      </c>
      <c r="R118" s="69">
        <f t="shared" ca="1" si="7"/>
        <v>0</v>
      </c>
      <c r="S118" s="54"/>
      <c r="T118" s="156">
        <f>'1. Inputs'!M122</f>
        <v>0</v>
      </c>
      <c r="U118" s="163">
        <f>'1. Inputs'!N122</f>
        <v>0</v>
      </c>
      <c r="V118" s="72">
        <f>'2. Exposure Periods'!K115</f>
        <v>11</v>
      </c>
      <c r="W118" s="72">
        <f>'2. Exposure Periods'!L115</f>
        <v>2</v>
      </c>
      <c r="X118" s="72">
        <f>'2. Exposure Periods'!M115</f>
        <v>11</v>
      </c>
      <c r="Y118" s="72">
        <f>'2. Exposure Periods'!$I115</f>
        <v>27</v>
      </c>
      <c r="Z118" s="67">
        <f ca="1">SUM(OFFSET(U118,-V118-1-'2. Exposure Periods'!S115,0,V118))</f>
        <v>0</v>
      </c>
      <c r="AA118" s="67">
        <f ca="1">SUM(OFFSET(U118,-1-'2. Exposure Periods'!S115,0,X118))</f>
        <v>0</v>
      </c>
      <c r="AB118" s="67">
        <f ca="1">SUM(OFFSET(U118,-'2. Exposure Periods'!T115,0,Y118))</f>
        <v>0</v>
      </c>
      <c r="AC118" s="109">
        <f ca="1">Z118*'1. Inputs'!$D$40</f>
        <v>0</v>
      </c>
      <c r="AD118" s="109">
        <f>SUM(T117:T118)*'1. Inputs'!$D$40</f>
        <v>0</v>
      </c>
      <c r="AE118" s="109">
        <f>IF(G118=8,'5. STD Inputs'!$I$8,IF(G118=9,'5. STD Inputs'!$J$8, IF(G118=10,'5. STD Inputs'!$K$8, IF(G118=11,'5. STD Inputs'!$L$8,"ERROR"))))</f>
        <v>0</v>
      </c>
      <c r="AF118" s="68">
        <f>-Y118*('1. Inputs'!$D$16/365)*'1. Inputs'!$D$15</f>
        <v>0</v>
      </c>
      <c r="AG118" s="68">
        <f>'1. Inputs'!$D$18</f>
        <v>0</v>
      </c>
      <c r="AH118" s="110">
        <f t="shared" ca="1" si="8"/>
        <v>0</v>
      </c>
      <c r="AJ118" s="70">
        <f t="shared" ca="1" si="5"/>
        <v>0</v>
      </c>
    </row>
    <row r="119" spans="1:36" x14ac:dyDescent="0.25">
      <c r="A119" s="65">
        <f t="shared" si="9"/>
        <v>43486</v>
      </c>
      <c r="B119" s="154">
        <f>'1. Inputs'!J123</f>
        <v>0</v>
      </c>
      <c r="C119" s="117">
        <f>'1. Inputs'!K123</f>
        <v>0</v>
      </c>
      <c r="D119" s="117">
        <f t="shared" si="6"/>
        <v>0</v>
      </c>
      <c r="E119" s="72">
        <f>'2. Exposure Periods'!C116</f>
        <v>14</v>
      </c>
      <c r="F119" s="66">
        <f>'2. Exposure Periods'!D116</f>
        <v>1</v>
      </c>
      <c r="G119" s="72">
        <f>'2. Exposure Periods'!$E116</f>
        <v>9</v>
      </c>
      <c r="H119" s="72">
        <f>'2. Exposure Periods'!$I116</f>
        <v>28</v>
      </c>
      <c r="I119" s="247">
        <f>IF(G119=8,'5. STD Inputs'!$C$7,IF(G119=9,'5. STD Inputs'!$D$7, IF(G119=10,'5. STD Inputs'!$E$7, IF(G119=11,'5. STD Inputs'!$F$7,"ERROR"))))</f>
        <v>0</v>
      </c>
      <c r="J119" s="67">
        <f ca="1">SUM(OFFSET(C119,-E119-1-'2. Exposure Periods'!S116,0,E119))</f>
        <v>0</v>
      </c>
      <c r="K119" s="67">
        <f ca="1">SUM(OFFSET(D119,-1-'2. Exposure Periods'!S116,0,G119))</f>
        <v>0</v>
      </c>
      <c r="L119" s="249" t="s">
        <v>150</v>
      </c>
      <c r="M119" s="68">
        <f ca="1">$J119*'1. Inputs'!$D$44</f>
        <v>0</v>
      </c>
      <c r="N119" s="68">
        <f>$B119*'1. Inputs'!$D$40</f>
        <v>0</v>
      </c>
      <c r="O119" s="68">
        <f>IF(G119=8,'5. STD Inputs'!$C$8,IF(G119=9,'5. STD Inputs'!$D$8, IF(G119=10,'5. STD Inputs'!$E$8, IF(G119=11,'5. STD Inputs'!$F$8,"ERROR"))))</f>
        <v>0</v>
      </c>
      <c r="P119" s="109">
        <f>('1. Inputs'!$D$49*$H119)*($I119/$G119)/('1. Inputs'!$D$53)</f>
        <v>0</v>
      </c>
      <c r="Q119" s="68">
        <f>'1. Inputs'!$D$17</f>
        <v>0</v>
      </c>
      <c r="R119" s="69">
        <f t="shared" ca="1" si="7"/>
        <v>0</v>
      </c>
      <c r="S119" s="54"/>
      <c r="T119" s="156">
        <f>'1. Inputs'!M123</f>
        <v>0</v>
      </c>
      <c r="U119" s="163">
        <f>'1. Inputs'!N123</f>
        <v>0</v>
      </c>
      <c r="V119" s="72">
        <f>'2. Exposure Periods'!K116</f>
        <v>14</v>
      </c>
      <c r="W119" s="72">
        <f>'2. Exposure Periods'!L116</f>
        <v>2</v>
      </c>
      <c r="X119" s="72">
        <f>'2. Exposure Periods'!M116</f>
        <v>9</v>
      </c>
      <c r="Y119" s="72">
        <f>'2. Exposure Periods'!$I116</f>
        <v>28</v>
      </c>
      <c r="Z119" s="67">
        <f ca="1">SUM(OFFSET(U119,-V119-1-'2. Exposure Periods'!S116,0,V119))</f>
        <v>0</v>
      </c>
      <c r="AA119" s="67">
        <f ca="1">SUM(OFFSET(U119,-1-'2. Exposure Periods'!S116,0,X119))</f>
        <v>0</v>
      </c>
      <c r="AB119" s="67">
        <f ca="1">SUM(OFFSET(U119,-'2. Exposure Periods'!T116,0,Y119))</f>
        <v>0</v>
      </c>
      <c r="AC119" s="109">
        <f ca="1">Z119*'1. Inputs'!$D$40</f>
        <v>0</v>
      </c>
      <c r="AD119" s="109">
        <f>SUM(T118:T119)*'1. Inputs'!$D$40</f>
        <v>0</v>
      </c>
      <c r="AE119" s="109">
        <f>IF(G119=8,'5. STD Inputs'!$I$8,IF(G119=9,'5. STD Inputs'!$J$8, IF(G119=10,'5. STD Inputs'!$K$8, IF(G119=11,'5. STD Inputs'!$L$8,"ERROR"))))</f>
        <v>0</v>
      </c>
      <c r="AF119" s="68">
        <f>-Y119*('1. Inputs'!$D$16/365)*'1. Inputs'!$D$15</f>
        <v>0</v>
      </c>
      <c r="AG119" s="68">
        <f>'1. Inputs'!$D$18</f>
        <v>0</v>
      </c>
      <c r="AH119" s="110">
        <f t="shared" ca="1" si="8"/>
        <v>0</v>
      </c>
      <c r="AJ119" s="70">
        <f t="shared" ca="1" si="5"/>
        <v>0</v>
      </c>
    </row>
    <row r="120" spans="1:36" x14ac:dyDescent="0.25">
      <c r="A120" s="65">
        <f t="shared" si="9"/>
        <v>43487</v>
      </c>
      <c r="B120" s="154">
        <f>'1. Inputs'!J124</f>
        <v>0</v>
      </c>
      <c r="C120" s="117">
        <f>'1. Inputs'!K124</f>
        <v>0</v>
      </c>
      <c r="D120" s="117">
        <f t="shared" si="6"/>
        <v>0</v>
      </c>
      <c r="E120" s="72">
        <f>'2. Exposure Periods'!C117</f>
        <v>15</v>
      </c>
      <c r="F120" s="66">
        <f>'2. Exposure Periods'!D117</f>
        <v>1</v>
      </c>
      <c r="G120" s="72">
        <f>'2. Exposure Periods'!$E117</f>
        <v>9</v>
      </c>
      <c r="H120" s="72">
        <f>'2. Exposure Periods'!$I117</f>
        <v>29</v>
      </c>
      <c r="I120" s="247">
        <f>IF(G120=8,'5. STD Inputs'!$C$7,IF(G120=9,'5. STD Inputs'!$D$7, IF(G120=10,'5. STD Inputs'!$E$7, IF(G120=11,'5. STD Inputs'!$F$7,"ERROR"))))</f>
        <v>0</v>
      </c>
      <c r="J120" s="67">
        <f ca="1">SUM(OFFSET(C120,-E120-1-'2. Exposure Periods'!S117,0,E120))</f>
        <v>0</v>
      </c>
      <c r="K120" s="67">
        <f ca="1">SUM(OFFSET(D120,-1-'2. Exposure Periods'!S117,0,G120))</f>
        <v>0</v>
      </c>
      <c r="L120" s="249" t="s">
        <v>150</v>
      </c>
      <c r="M120" s="68">
        <f ca="1">$J120*'1. Inputs'!$D$44</f>
        <v>0</v>
      </c>
      <c r="N120" s="68">
        <f>$B120*'1. Inputs'!$D$40</f>
        <v>0</v>
      </c>
      <c r="O120" s="68">
        <f>IF(G120=8,'5. STD Inputs'!$C$8,IF(G120=9,'5. STD Inputs'!$D$8, IF(G120=10,'5. STD Inputs'!$E$8, IF(G120=11,'5. STD Inputs'!$F$8,"ERROR"))))</f>
        <v>0</v>
      </c>
      <c r="P120" s="109">
        <f>('1. Inputs'!$D$49*$H120)*($I120/$G120)/('1. Inputs'!$D$53)</f>
        <v>0</v>
      </c>
      <c r="Q120" s="68">
        <f>'1. Inputs'!$D$17</f>
        <v>0</v>
      </c>
      <c r="R120" s="69">
        <f t="shared" ca="1" si="7"/>
        <v>0</v>
      </c>
      <c r="S120" s="54"/>
      <c r="T120" s="156">
        <f>'1. Inputs'!M124</f>
        <v>0</v>
      </c>
      <c r="U120" s="163">
        <f>'1. Inputs'!N124</f>
        <v>0</v>
      </c>
      <c r="V120" s="72">
        <f>'2. Exposure Periods'!K117</f>
        <v>15</v>
      </c>
      <c r="W120" s="72">
        <f>'2. Exposure Periods'!L117</f>
        <v>2</v>
      </c>
      <c r="X120" s="72">
        <f>'2. Exposure Periods'!M117</f>
        <v>9</v>
      </c>
      <c r="Y120" s="72">
        <f>'2. Exposure Periods'!$I117</f>
        <v>29</v>
      </c>
      <c r="Z120" s="67">
        <f ca="1">SUM(OFFSET(U120,-V120-1-'2. Exposure Periods'!S117,0,V120))</f>
        <v>0</v>
      </c>
      <c r="AA120" s="67">
        <f ca="1">SUM(OFFSET(U120,-1-'2. Exposure Periods'!S117,0,X120))</f>
        <v>0</v>
      </c>
      <c r="AB120" s="67">
        <f ca="1">SUM(OFFSET(U120,-'2. Exposure Periods'!T117,0,Y120))</f>
        <v>0</v>
      </c>
      <c r="AC120" s="109">
        <f ca="1">Z120*'1. Inputs'!$D$40</f>
        <v>0</v>
      </c>
      <c r="AD120" s="109">
        <f>SUM(T119:T120)*'1. Inputs'!$D$40</f>
        <v>0</v>
      </c>
      <c r="AE120" s="109">
        <f>IF(G120=8,'5. STD Inputs'!$I$8,IF(G120=9,'5. STD Inputs'!$J$8, IF(G120=10,'5. STD Inputs'!$K$8, IF(G120=11,'5. STD Inputs'!$L$8,"ERROR"))))</f>
        <v>0</v>
      </c>
      <c r="AF120" s="68">
        <f>-Y120*('1. Inputs'!$D$16/365)*'1. Inputs'!$D$15</f>
        <v>0</v>
      </c>
      <c r="AG120" s="68">
        <f>'1. Inputs'!$D$18</f>
        <v>0</v>
      </c>
      <c r="AH120" s="110">
        <f t="shared" ca="1" si="8"/>
        <v>0</v>
      </c>
      <c r="AJ120" s="70">
        <f t="shared" ca="1" si="5"/>
        <v>0</v>
      </c>
    </row>
    <row r="121" spans="1:36" x14ac:dyDescent="0.25">
      <c r="A121" s="65">
        <f t="shared" si="9"/>
        <v>43488</v>
      </c>
      <c r="B121" s="154">
        <f>'1. Inputs'!J125</f>
        <v>0</v>
      </c>
      <c r="C121" s="117">
        <f>'1. Inputs'!K125</f>
        <v>0</v>
      </c>
      <c r="D121" s="117">
        <f t="shared" si="6"/>
        <v>0</v>
      </c>
      <c r="E121" s="72">
        <f>'2. Exposure Periods'!C118</f>
        <v>9</v>
      </c>
      <c r="F121" s="66">
        <f>'2. Exposure Periods'!D118</f>
        <v>1</v>
      </c>
      <c r="G121" s="72">
        <f>'2. Exposure Periods'!$E118</f>
        <v>9</v>
      </c>
      <c r="H121" s="72">
        <f>'2. Exposure Periods'!$I118</f>
        <v>30</v>
      </c>
      <c r="I121" s="247">
        <f>IF(G121=8,'5. STD Inputs'!$C$7,IF(G121=9,'5. STD Inputs'!$D$7, IF(G121=10,'5. STD Inputs'!$E$7, IF(G121=11,'5. STD Inputs'!$F$7,"ERROR"))))</f>
        <v>0</v>
      </c>
      <c r="J121" s="67">
        <f ca="1">SUM(OFFSET(C121,-E121-1-'2. Exposure Periods'!S118,0,E121))</f>
        <v>0</v>
      </c>
      <c r="K121" s="67">
        <f ca="1">SUM(OFFSET(D121,-1-'2. Exposure Periods'!S118,0,G121))</f>
        <v>0</v>
      </c>
      <c r="L121" s="249" t="s">
        <v>150</v>
      </c>
      <c r="M121" s="68">
        <f ca="1">$J121*'1. Inputs'!$D$44</f>
        <v>0</v>
      </c>
      <c r="N121" s="68">
        <f>$B121*'1. Inputs'!$D$40</f>
        <v>0</v>
      </c>
      <c r="O121" s="68">
        <f>IF(G121=8,'5. STD Inputs'!$C$8,IF(G121=9,'5. STD Inputs'!$D$8, IF(G121=10,'5. STD Inputs'!$E$8, IF(G121=11,'5. STD Inputs'!$F$8,"ERROR"))))</f>
        <v>0</v>
      </c>
      <c r="P121" s="109">
        <f>('1. Inputs'!$D$49*$H121)*($I121/$G121)/('1. Inputs'!$D$53)</f>
        <v>0</v>
      </c>
      <c r="Q121" s="68">
        <f>'1. Inputs'!$D$17</f>
        <v>0</v>
      </c>
      <c r="R121" s="69">
        <f t="shared" ca="1" si="7"/>
        <v>0</v>
      </c>
      <c r="S121" s="54"/>
      <c r="T121" s="156">
        <f>'1. Inputs'!M125</f>
        <v>0</v>
      </c>
      <c r="U121" s="163">
        <f>'1. Inputs'!N125</f>
        <v>0</v>
      </c>
      <c r="V121" s="72">
        <f>'2. Exposure Periods'!K118</f>
        <v>9</v>
      </c>
      <c r="W121" s="72">
        <f>'2. Exposure Periods'!L118</f>
        <v>2</v>
      </c>
      <c r="X121" s="72">
        <f>'2. Exposure Periods'!M118</f>
        <v>9</v>
      </c>
      <c r="Y121" s="72">
        <f>'2. Exposure Periods'!$I118</f>
        <v>30</v>
      </c>
      <c r="Z121" s="67">
        <f ca="1">SUM(OFFSET(U121,-V121-1-'2. Exposure Periods'!S118,0,V121))</f>
        <v>0</v>
      </c>
      <c r="AA121" s="67">
        <f ca="1">SUM(OFFSET(U121,-1-'2. Exposure Periods'!S118,0,X121))</f>
        <v>0</v>
      </c>
      <c r="AB121" s="67">
        <f ca="1">SUM(OFFSET(U121,-'2. Exposure Periods'!T118,0,Y121))</f>
        <v>0</v>
      </c>
      <c r="AC121" s="109">
        <f ca="1">Z121*'1. Inputs'!$D$40</f>
        <v>0</v>
      </c>
      <c r="AD121" s="109">
        <f>SUM(T120:T121)*'1. Inputs'!$D$40</f>
        <v>0</v>
      </c>
      <c r="AE121" s="109">
        <f>IF(G121=8,'5. STD Inputs'!$I$8,IF(G121=9,'5. STD Inputs'!$J$8, IF(G121=10,'5. STD Inputs'!$K$8, IF(G121=11,'5. STD Inputs'!$L$8,"ERROR"))))</f>
        <v>0</v>
      </c>
      <c r="AF121" s="68">
        <f>-Y121*('1. Inputs'!$D$16/365)*'1. Inputs'!$D$15</f>
        <v>0</v>
      </c>
      <c r="AG121" s="68">
        <f>'1. Inputs'!$D$18</f>
        <v>0</v>
      </c>
      <c r="AH121" s="110">
        <f t="shared" ca="1" si="8"/>
        <v>0</v>
      </c>
      <c r="AJ121" s="70">
        <f t="shared" ca="1" si="5"/>
        <v>0</v>
      </c>
    </row>
    <row r="122" spans="1:36" x14ac:dyDescent="0.25">
      <c r="A122" s="65">
        <f t="shared" si="9"/>
        <v>43489</v>
      </c>
      <c r="B122" s="154">
        <f>'1. Inputs'!J126</f>
        <v>0</v>
      </c>
      <c r="C122" s="117">
        <f>'1. Inputs'!K126</f>
        <v>0</v>
      </c>
      <c r="D122" s="117">
        <f t="shared" si="6"/>
        <v>0</v>
      </c>
      <c r="E122" s="72">
        <f>'2. Exposure Periods'!C119</f>
        <v>10</v>
      </c>
      <c r="F122" s="66">
        <f>'2. Exposure Periods'!D119</f>
        <v>1</v>
      </c>
      <c r="G122" s="72">
        <f>'2. Exposure Periods'!$E119</f>
        <v>9</v>
      </c>
      <c r="H122" s="72">
        <f>'2. Exposure Periods'!$I119</f>
        <v>31</v>
      </c>
      <c r="I122" s="247">
        <f>IF(G122=8,'5. STD Inputs'!$C$7,IF(G122=9,'5. STD Inputs'!$D$7, IF(G122=10,'5. STD Inputs'!$E$7, IF(G122=11,'5. STD Inputs'!$F$7,"ERROR"))))</f>
        <v>0</v>
      </c>
      <c r="J122" s="67">
        <f ca="1">SUM(OFFSET(C122,-E122-1-'2. Exposure Periods'!S119,0,E122))</f>
        <v>0</v>
      </c>
      <c r="K122" s="67">
        <f ca="1">SUM(OFFSET(D122,-1-'2. Exposure Periods'!S119,0,G122))</f>
        <v>0</v>
      </c>
      <c r="L122" s="249" t="s">
        <v>150</v>
      </c>
      <c r="M122" s="68">
        <f ca="1">$J122*'1. Inputs'!$D$44</f>
        <v>0</v>
      </c>
      <c r="N122" s="68">
        <f>$B122*'1. Inputs'!$D$40</f>
        <v>0</v>
      </c>
      <c r="O122" s="68">
        <f>IF(G122=8,'5. STD Inputs'!$C$8,IF(G122=9,'5. STD Inputs'!$D$8, IF(G122=10,'5. STD Inputs'!$E$8, IF(G122=11,'5. STD Inputs'!$F$8,"ERROR"))))</f>
        <v>0</v>
      </c>
      <c r="P122" s="109">
        <f>('1. Inputs'!$D$49*$H122)*($I122/$G122)/('1. Inputs'!$D$53)</f>
        <v>0</v>
      </c>
      <c r="Q122" s="68">
        <f>'1. Inputs'!$D$17</f>
        <v>0</v>
      </c>
      <c r="R122" s="69">
        <f t="shared" ca="1" si="7"/>
        <v>0</v>
      </c>
      <c r="S122" s="54"/>
      <c r="T122" s="156">
        <f>'1. Inputs'!M126</f>
        <v>0</v>
      </c>
      <c r="U122" s="163">
        <f>'1. Inputs'!N126</f>
        <v>0</v>
      </c>
      <c r="V122" s="72">
        <f>'2. Exposure Periods'!K119</f>
        <v>10</v>
      </c>
      <c r="W122" s="72">
        <f>'2. Exposure Periods'!L119</f>
        <v>2</v>
      </c>
      <c r="X122" s="72">
        <f>'2. Exposure Periods'!M119</f>
        <v>9</v>
      </c>
      <c r="Y122" s="72">
        <f>'2. Exposure Periods'!$I119</f>
        <v>31</v>
      </c>
      <c r="Z122" s="67">
        <f ca="1">SUM(OFFSET(U122,-V122-1-'2. Exposure Periods'!S119,0,V122))</f>
        <v>0</v>
      </c>
      <c r="AA122" s="67">
        <f ca="1">SUM(OFFSET(U122,-1-'2. Exposure Periods'!S119,0,X122))</f>
        <v>0</v>
      </c>
      <c r="AB122" s="67">
        <f ca="1">SUM(OFFSET(U122,-'2. Exposure Periods'!T119,0,Y122))</f>
        <v>0</v>
      </c>
      <c r="AC122" s="109">
        <f ca="1">Z122*'1. Inputs'!$D$40</f>
        <v>0</v>
      </c>
      <c r="AD122" s="109">
        <f>SUM(T121:T122)*'1. Inputs'!$D$40</f>
        <v>0</v>
      </c>
      <c r="AE122" s="109">
        <f>IF(G122=8,'5. STD Inputs'!$I$8,IF(G122=9,'5. STD Inputs'!$J$8, IF(G122=10,'5. STD Inputs'!$K$8, IF(G122=11,'5. STD Inputs'!$L$8,"ERROR"))))</f>
        <v>0</v>
      </c>
      <c r="AF122" s="68">
        <f>-Y122*('1. Inputs'!$D$16/365)*'1. Inputs'!$D$15</f>
        <v>0</v>
      </c>
      <c r="AG122" s="68">
        <f>'1. Inputs'!$D$18</f>
        <v>0</v>
      </c>
      <c r="AH122" s="110">
        <f t="shared" ca="1" si="8"/>
        <v>0</v>
      </c>
      <c r="AJ122" s="70">
        <f t="shared" ca="1" si="5"/>
        <v>0</v>
      </c>
    </row>
    <row r="123" spans="1:36" x14ac:dyDescent="0.25">
      <c r="A123" s="65">
        <f t="shared" si="9"/>
        <v>43490</v>
      </c>
      <c r="B123" s="154">
        <f>'1. Inputs'!J127</f>
        <v>0</v>
      </c>
      <c r="C123" s="117">
        <f>'1. Inputs'!K127</f>
        <v>0</v>
      </c>
      <c r="D123" s="117">
        <f t="shared" si="6"/>
        <v>0</v>
      </c>
      <c r="E123" s="72">
        <f>'2. Exposure Periods'!C120</f>
        <v>11</v>
      </c>
      <c r="F123" s="66">
        <f>'2. Exposure Periods'!D120</f>
        <v>1</v>
      </c>
      <c r="G123" s="72">
        <f>'2. Exposure Periods'!$E120</f>
        <v>9</v>
      </c>
      <c r="H123" s="72">
        <f>'2. Exposure Periods'!$I120</f>
        <v>32</v>
      </c>
      <c r="I123" s="247">
        <f>IF(G123=8,'5. STD Inputs'!$C$7,IF(G123=9,'5. STD Inputs'!$D$7, IF(G123=10,'5. STD Inputs'!$E$7, IF(G123=11,'5. STD Inputs'!$F$7,"ERROR"))))</f>
        <v>0</v>
      </c>
      <c r="J123" s="67">
        <f ca="1">SUM(OFFSET(C123,-E123-1-'2. Exposure Periods'!S120,0,E123))</f>
        <v>0</v>
      </c>
      <c r="K123" s="67">
        <f ca="1">SUM(OFFSET(D123,-1-'2. Exposure Periods'!S120,0,G123))</f>
        <v>0</v>
      </c>
      <c r="L123" s="249" t="s">
        <v>150</v>
      </c>
      <c r="M123" s="68">
        <f ca="1">$J123*'1. Inputs'!$D$44</f>
        <v>0</v>
      </c>
      <c r="N123" s="68">
        <f>$B123*'1. Inputs'!$D$40</f>
        <v>0</v>
      </c>
      <c r="O123" s="68">
        <f>IF(G123=8,'5. STD Inputs'!$C$8,IF(G123=9,'5. STD Inputs'!$D$8, IF(G123=10,'5. STD Inputs'!$E$8, IF(G123=11,'5. STD Inputs'!$F$8,"ERROR"))))</f>
        <v>0</v>
      </c>
      <c r="P123" s="109">
        <f>('1. Inputs'!$D$49*$H123)*($I123/$G123)/('1. Inputs'!$D$53)</f>
        <v>0</v>
      </c>
      <c r="Q123" s="68">
        <f>'1. Inputs'!$D$17</f>
        <v>0</v>
      </c>
      <c r="R123" s="69">
        <f t="shared" ca="1" si="7"/>
        <v>0</v>
      </c>
      <c r="S123" s="54"/>
      <c r="T123" s="156">
        <f>'1. Inputs'!M127</f>
        <v>0</v>
      </c>
      <c r="U123" s="163">
        <f>'1. Inputs'!N127</f>
        <v>0</v>
      </c>
      <c r="V123" s="72">
        <f>'2. Exposure Periods'!K120</f>
        <v>11</v>
      </c>
      <c r="W123" s="72">
        <f>'2. Exposure Periods'!L120</f>
        <v>2</v>
      </c>
      <c r="X123" s="72">
        <f>'2. Exposure Periods'!M120</f>
        <v>9</v>
      </c>
      <c r="Y123" s="72">
        <f>'2. Exposure Periods'!$I120</f>
        <v>32</v>
      </c>
      <c r="Z123" s="67">
        <f ca="1">SUM(OFFSET(U123,-V123-1-'2. Exposure Periods'!S120,0,V123))</f>
        <v>0</v>
      </c>
      <c r="AA123" s="67">
        <f ca="1">SUM(OFFSET(U123,-1-'2. Exposure Periods'!S120,0,X123))</f>
        <v>0</v>
      </c>
      <c r="AB123" s="67">
        <f ca="1">SUM(OFFSET(U123,-'2. Exposure Periods'!T120,0,Y123))</f>
        <v>0</v>
      </c>
      <c r="AC123" s="109">
        <f ca="1">Z123*'1. Inputs'!$D$40</f>
        <v>0</v>
      </c>
      <c r="AD123" s="109">
        <f>SUM(T122:T123)*'1. Inputs'!$D$40</f>
        <v>0</v>
      </c>
      <c r="AE123" s="109">
        <f>IF(G123=8,'5. STD Inputs'!$I$8,IF(G123=9,'5. STD Inputs'!$J$8, IF(G123=10,'5. STD Inputs'!$K$8, IF(G123=11,'5. STD Inputs'!$L$8,"ERROR"))))</f>
        <v>0</v>
      </c>
      <c r="AF123" s="68">
        <f>-Y123*('1. Inputs'!$D$16/365)*'1. Inputs'!$D$15</f>
        <v>0</v>
      </c>
      <c r="AG123" s="68">
        <f>'1. Inputs'!$D$18</f>
        <v>0</v>
      </c>
      <c r="AH123" s="110">
        <f t="shared" ca="1" si="8"/>
        <v>0</v>
      </c>
      <c r="AJ123" s="70">
        <f t="shared" ca="1" si="5"/>
        <v>0</v>
      </c>
    </row>
    <row r="124" spans="1:36" x14ac:dyDescent="0.25">
      <c r="A124" s="65">
        <f t="shared" si="9"/>
        <v>43491</v>
      </c>
      <c r="B124" s="154">
        <f>'1. Inputs'!J128</f>
        <v>0</v>
      </c>
      <c r="C124" s="117">
        <f>'1. Inputs'!K128</f>
        <v>0</v>
      </c>
      <c r="D124" s="117">
        <f t="shared" si="6"/>
        <v>0</v>
      </c>
      <c r="E124" s="72">
        <f>'2. Exposure Periods'!C121</f>
        <v>11</v>
      </c>
      <c r="F124" s="66">
        <f>'2. Exposure Periods'!D121</f>
        <v>1</v>
      </c>
      <c r="G124" s="72">
        <f>'2. Exposure Periods'!$E121</f>
        <v>10</v>
      </c>
      <c r="H124" s="72">
        <f>'2. Exposure Periods'!$I121</f>
        <v>33</v>
      </c>
      <c r="I124" s="247">
        <f>IF(G124=8,'5. STD Inputs'!$C$7,IF(G124=9,'5. STD Inputs'!$D$7, IF(G124=10,'5. STD Inputs'!$E$7, IF(G124=11,'5. STD Inputs'!$F$7,"ERROR"))))</f>
        <v>0</v>
      </c>
      <c r="J124" s="67">
        <f ca="1">SUM(OFFSET(C124,-E124-1-'2. Exposure Periods'!S121,0,E124))</f>
        <v>0</v>
      </c>
      <c r="K124" s="67">
        <f ca="1">SUM(OFFSET(D124,-1-'2. Exposure Periods'!S121,0,G124))</f>
        <v>0</v>
      </c>
      <c r="L124" s="249" t="s">
        <v>150</v>
      </c>
      <c r="M124" s="68">
        <f ca="1">$J124*'1. Inputs'!$D$44</f>
        <v>0</v>
      </c>
      <c r="N124" s="68">
        <f>$B124*'1. Inputs'!$D$40</f>
        <v>0</v>
      </c>
      <c r="O124" s="68">
        <f>IF(G124=8,'5. STD Inputs'!$C$8,IF(G124=9,'5. STD Inputs'!$D$8, IF(G124=10,'5. STD Inputs'!$E$8, IF(G124=11,'5. STD Inputs'!$F$8,"ERROR"))))</f>
        <v>0</v>
      </c>
      <c r="P124" s="109">
        <f>('1. Inputs'!$D$49*$H124)*($I124/$G124)/('1. Inputs'!$D$53)</f>
        <v>0</v>
      </c>
      <c r="Q124" s="68">
        <f>'1. Inputs'!$D$17</f>
        <v>0</v>
      </c>
      <c r="R124" s="69">
        <f t="shared" ca="1" si="7"/>
        <v>0</v>
      </c>
      <c r="S124" s="54"/>
      <c r="T124" s="156">
        <f>'1. Inputs'!M128</f>
        <v>0</v>
      </c>
      <c r="U124" s="163">
        <f>'1. Inputs'!N128</f>
        <v>0</v>
      </c>
      <c r="V124" s="72">
        <f>'2. Exposure Periods'!K121</f>
        <v>11</v>
      </c>
      <c r="W124" s="72">
        <f>'2. Exposure Periods'!L121</f>
        <v>2</v>
      </c>
      <c r="X124" s="72">
        <f>'2. Exposure Periods'!M121</f>
        <v>10</v>
      </c>
      <c r="Y124" s="72">
        <f>'2. Exposure Periods'!$I121</f>
        <v>33</v>
      </c>
      <c r="Z124" s="67">
        <f ca="1">SUM(OFFSET(U124,-V124-1-'2. Exposure Periods'!S121,0,V124))</f>
        <v>0</v>
      </c>
      <c r="AA124" s="67">
        <f ca="1">SUM(OFFSET(U124,-1-'2. Exposure Periods'!S121,0,X124))</f>
        <v>0</v>
      </c>
      <c r="AB124" s="67">
        <f ca="1">SUM(OFFSET(U124,-'2. Exposure Periods'!T121,0,Y124))</f>
        <v>0</v>
      </c>
      <c r="AC124" s="109">
        <f ca="1">Z124*'1. Inputs'!$D$40</f>
        <v>0</v>
      </c>
      <c r="AD124" s="109">
        <f>SUM(T123:T124)*'1. Inputs'!$D$40</f>
        <v>0</v>
      </c>
      <c r="AE124" s="109">
        <f>IF(G124=8,'5. STD Inputs'!$I$8,IF(G124=9,'5. STD Inputs'!$J$8, IF(G124=10,'5. STD Inputs'!$K$8, IF(G124=11,'5. STD Inputs'!$L$8,"ERROR"))))</f>
        <v>0</v>
      </c>
      <c r="AF124" s="68">
        <f>-Y124*('1. Inputs'!$D$16/365)*'1. Inputs'!$D$15</f>
        <v>0</v>
      </c>
      <c r="AG124" s="68">
        <f>'1. Inputs'!$D$18</f>
        <v>0</v>
      </c>
      <c r="AH124" s="110">
        <f t="shared" ca="1" si="8"/>
        <v>0</v>
      </c>
      <c r="AJ124" s="70">
        <f t="shared" ca="1" si="5"/>
        <v>0</v>
      </c>
    </row>
    <row r="125" spans="1:36" s="59" customFormat="1" x14ac:dyDescent="0.25">
      <c r="A125" s="65">
        <f t="shared" si="9"/>
        <v>43492</v>
      </c>
      <c r="B125" s="154">
        <f>'1. Inputs'!J129</f>
        <v>0</v>
      </c>
      <c r="C125" s="117">
        <f>'1. Inputs'!K129</f>
        <v>0</v>
      </c>
      <c r="D125" s="117">
        <f t="shared" si="6"/>
        <v>0</v>
      </c>
      <c r="E125" s="72">
        <f>'2. Exposure Periods'!C122</f>
        <v>11</v>
      </c>
      <c r="F125" s="66">
        <f>'2. Exposure Periods'!D122</f>
        <v>1</v>
      </c>
      <c r="G125" s="72">
        <f>'2. Exposure Periods'!$E122</f>
        <v>11</v>
      </c>
      <c r="H125" s="72">
        <f>'2. Exposure Periods'!$I122</f>
        <v>34</v>
      </c>
      <c r="I125" s="247">
        <f>IF(G125=8,'5. STD Inputs'!$C$7,IF(G125=9,'5. STD Inputs'!$D$7, IF(G125=10,'5. STD Inputs'!$E$7, IF(G125=11,'5. STD Inputs'!$F$7,"ERROR"))))</f>
        <v>0</v>
      </c>
      <c r="J125" s="67">
        <f ca="1">SUM(OFFSET(C125,-E125-1-'2. Exposure Periods'!S122,0,E125))</f>
        <v>0</v>
      </c>
      <c r="K125" s="67">
        <f ca="1">SUM(OFFSET(D125,-1-'2. Exposure Periods'!S122,0,G125))</f>
        <v>0</v>
      </c>
      <c r="L125" s="249" t="s">
        <v>150</v>
      </c>
      <c r="M125" s="68">
        <f ca="1">$J125*'1. Inputs'!$D$44</f>
        <v>0</v>
      </c>
      <c r="N125" s="68">
        <f>$B125*'1. Inputs'!$D$40</f>
        <v>0</v>
      </c>
      <c r="O125" s="68">
        <f>IF(G125=8,'5. STD Inputs'!$C$8,IF(G125=9,'5. STD Inputs'!$D$8, IF(G125=10,'5. STD Inputs'!$E$8, IF(G125=11,'5. STD Inputs'!$F$8,"ERROR"))))</f>
        <v>0</v>
      </c>
      <c r="P125" s="109">
        <f>('1. Inputs'!$D$49*$H125)*($I125/$G125)/('1. Inputs'!$D$53)</f>
        <v>0</v>
      </c>
      <c r="Q125" s="68">
        <f>'1. Inputs'!$D$17</f>
        <v>0</v>
      </c>
      <c r="R125" s="69">
        <f t="shared" ca="1" si="7"/>
        <v>0</v>
      </c>
      <c r="S125" s="54"/>
      <c r="T125" s="156">
        <f>'1. Inputs'!M129</f>
        <v>0</v>
      </c>
      <c r="U125" s="163">
        <f>'1. Inputs'!N129</f>
        <v>0</v>
      </c>
      <c r="V125" s="72">
        <f>'2. Exposure Periods'!K122</f>
        <v>11</v>
      </c>
      <c r="W125" s="72">
        <f>'2. Exposure Periods'!L122</f>
        <v>2</v>
      </c>
      <c r="X125" s="72">
        <f>'2. Exposure Periods'!M122</f>
        <v>11</v>
      </c>
      <c r="Y125" s="72">
        <f>'2. Exposure Periods'!$I122</f>
        <v>34</v>
      </c>
      <c r="Z125" s="67">
        <f ca="1">SUM(OFFSET(U125,-V125-1-'2. Exposure Periods'!S122,0,V125))</f>
        <v>0</v>
      </c>
      <c r="AA125" s="67">
        <f ca="1">SUM(OFFSET(U125,-1-'2. Exposure Periods'!S122,0,X125))</f>
        <v>0</v>
      </c>
      <c r="AB125" s="67">
        <f ca="1">SUM(OFFSET(U125,-'2. Exposure Periods'!T122,0,Y125))</f>
        <v>0</v>
      </c>
      <c r="AC125" s="109">
        <f ca="1">Z125*'1. Inputs'!$D$40</f>
        <v>0</v>
      </c>
      <c r="AD125" s="109">
        <f>SUM(T124:T125)*'1. Inputs'!$D$40</f>
        <v>0</v>
      </c>
      <c r="AE125" s="109">
        <f>IF(G125=8,'5. STD Inputs'!$I$8,IF(G125=9,'5. STD Inputs'!$J$8, IF(G125=10,'5. STD Inputs'!$K$8, IF(G125=11,'5. STD Inputs'!$L$8,"ERROR"))))</f>
        <v>0</v>
      </c>
      <c r="AF125" s="68">
        <f>-Y125*('1. Inputs'!$D$16/365)*'1. Inputs'!$D$15</f>
        <v>0</v>
      </c>
      <c r="AG125" s="68">
        <f>'1. Inputs'!$D$18</f>
        <v>0</v>
      </c>
      <c r="AH125" s="110">
        <f t="shared" ca="1" si="8"/>
        <v>0</v>
      </c>
      <c r="AI125" s="51"/>
      <c r="AJ125" s="70">
        <f t="shared" ca="1" si="5"/>
        <v>0</v>
      </c>
    </row>
    <row r="126" spans="1:36" ht="13.8" thickBot="1" x14ac:dyDescent="0.3">
      <c r="A126" s="65">
        <f t="shared" si="9"/>
        <v>43493</v>
      </c>
      <c r="B126" s="154">
        <f>'1. Inputs'!J130</f>
        <v>0</v>
      </c>
      <c r="C126" s="117">
        <f>'1. Inputs'!K130</f>
        <v>0</v>
      </c>
      <c r="D126" s="117">
        <f t="shared" si="6"/>
        <v>0</v>
      </c>
      <c r="E126" s="73"/>
      <c r="F126" s="73"/>
      <c r="G126" s="73"/>
      <c r="H126" s="73"/>
      <c r="I126" s="73"/>
      <c r="J126" s="73"/>
      <c r="K126" s="74"/>
      <c r="L126" s="74"/>
      <c r="M126" s="74"/>
      <c r="N126" s="74"/>
      <c r="O126" s="75"/>
      <c r="P126" s="76"/>
      <c r="Q126" s="75"/>
      <c r="R126" s="77"/>
      <c r="S126" s="54"/>
      <c r="T126" s="156">
        <f>'1. Inputs'!M130</f>
        <v>0</v>
      </c>
      <c r="U126" s="163">
        <f>'1. Inputs'!N130</f>
        <v>0</v>
      </c>
      <c r="V126" s="78"/>
      <c r="W126" s="89"/>
      <c r="X126" s="72">
        <f>'2. Exposure Periods'!M123</f>
        <v>9</v>
      </c>
      <c r="Y126" s="78"/>
      <c r="Z126" s="74"/>
      <c r="AA126" s="74"/>
      <c r="AB126" s="79"/>
      <c r="AC126" s="75"/>
      <c r="AD126" s="75"/>
      <c r="AE126" s="75"/>
      <c r="AF126" s="75"/>
      <c r="AG126" s="75"/>
      <c r="AH126" s="80"/>
      <c r="AJ126" s="81"/>
    </row>
    <row r="127" spans="1:36" ht="13.8" thickBot="1" x14ac:dyDescent="0.3">
      <c r="A127" s="65">
        <f t="shared" si="9"/>
        <v>43494</v>
      </c>
      <c r="B127" s="154">
        <f>'1. Inputs'!J131</f>
        <v>0</v>
      </c>
      <c r="C127" s="117">
        <f>'1. Inputs'!K131</f>
        <v>0</v>
      </c>
      <c r="D127" s="117">
        <f t="shared" si="6"/>
        <v>0</v>
      </c>
      <c r="E127" s="73"/>
      <c r="F127" s="73"/>
      <c r="G127" s="73"/>
      <c r="H127" s="73"/>
      <c r="I127" s="73"/>
      <c r="J127" s="73"/>
      <c r="K127" s="74"/>
      <c r="L127" s="74"/>
      <c r="M127" s="74"/>
      <c r="N127" s="74"/>
      <c r="O127" s="75"/>
      <c r="P127" s="76"/>
      <c r="Q127" s="75"/>
      <c r="R127" s="77"/>
      <c r="S127" s="54"/>
      <c r="T127" s="156">
        <f>'1. Inputs'!M131</f>
        <v>0</v>
      </c>
      <c r="U127" s="163">
        <f>'1. Inputs'!N131</f>
        <v>0</v>
      </c>
      <c r="V127" s="78"/>
      <c r="W127" s="89"/>
      <c r="X127" s="72">
        <f>'2. Exposure Periods'!M124</f>
        <v>9</v>
      </c>
      <c r="Y127" s="78"/>
      <c r="Z127" s="74"/>
      <c r="AA127" s="74"/>
      <c r="AB127" s="79"/>
      <c r="AC127" s="75"/>
      <c r="AD127" s="75"/>
      <c r="AE127" s="75"/>
      <c r="AF127" s="75"/>
      <c r="AG127" s="75"/>
      <c r="AH127" s="80"/>
      <c r="AJ127" s="81"/>
    </row>
    <row r="128" spans="1:36" ht="13.8" thickBot="1" x14ac:dyDescent="0.3">
      <c r="A128" s="65">
        <f t="shared" si="9"/>
        <v>43495</v>
      </c>
      <c r="B128" s="154">
        <f>'1. Inputs'!J132</f>
        <v>0</v>
      </c>
      <c r="C128" s="117">
        <f>'1. Inputs'!K132</f>
        <v>0</v>
      </c>
      <c r="D128" s="117">
        <f t="shared" si="6"/>
        <v>0</v>
      </c>
      <c r="E128" s="73"/>
      <c r="F128" s="73"/>
      <c r="G128" s="73"/>
      <c r="H128" s="73"/>
      <c r="I128" s="73"/>
      <c r="J128" s="73"/>
      <c r="K128" s="74"/>
      <c r="L128" s="74"/>
      <c r="M128" s="74"/>
      <c r="N128" s="74"/>
      <c r="O128" s="75"/>
      <c r="P128" s="76"/>
      <c r="Q128" s="75"/>
      <c r="R128" s="77"/>
      <c r="S128" s="54"/>
      <c r="T128" s="156">
        <f>'1. Inputs'!M132</f>
        <v>0</v>
      </c>
      <c r="U128" s="163">
        <f>'1. Inputs'!N132</f>
        <v>0</v>
      </c>
      <c r="V128" s="78"/>
      <c r="W128" s="89"/>
      <c r="X128" s="72">
        <f>'2. Exposure Periods'!M125</f>
        <v>9</v>
      </c>
      <c r="Y128" s="78"/>
      <c r="Z128" s="74"/>
      <c r="AA128" s="74"/>
      <c r="AB128" s="79"/>
      <c r="AC128" s="75"/>
      <c r="AD128" s="75"/>
      <c r="AE128" s="75"/>
      <c r="AF128" s="75"/>
      <c r="AG128" s="75"/>
      <c r="AH128" s="80"/>
      <c r="AJ128" s="81"/>
    </row>
    <row r="129" spans="1:36" ht="13.8" thickBot="1" x14ac:dyDescent="0.3">
      <c r="A129" s="65">
        <f t="shared" si="9"/>
        <v>43496</v>
      </c>
      <c r="B129" s="154">
        <f>'1. Inputs'!J133</f>
        <v>0</v>
      </c>
      <c r="C129" s="117">
        <f>'1. Inputs'!K133</f>
        <v>0</v>
      </c>
      <c r="D129" s="117">
        <f t="shared" si="6"/>
        <v>0</v>
      </c>
      <c r="E129" s="73"/>
      <c r="F129" s="73"/>
      <c r="G129" s="73"/>
      <c r="H129" s="73"/>
      <c r="I129" s="73"/>
      <c r="J129" s="73"/>
      <c r="K129" s="74"/>
      <c r="L129" s="74"/>
      <c r="M129" s="74"/>
      <c r="N129" s="74"/>
      <c r="O129" s="75"/>
      <c r="P129" s="76"/>
      <c r="Q129" s="75"/>
      <c r="R129" s="77"/>
      <c r="S129" s="54"/>
      <c r="T129" s="156">
        <f>'1. Inputs'!M133</f>
        <v>0</v>
      </c>
      <c r="U129" s="163">
        <f>'1. Inputs'!N133</f>
        <v>0</v>
      </c>
      <c r="V129" s="78"/>
      <c r="W129" s="89"/>
      <c r="X129" s="72">
        <f>'2. Exposure Periods'!M126</f>
        <v>9</v>
      </c>
      <c r="Y129" s="78"/>
      <c r="Z129" s="74"/>
      <c r="AA129" s="74"/>
      <c r="AB129" s="79"/>
      <c r="AC129" s="75"/>
      <c r="AD129" s="75"/>
      <c r="AE129" s="75"/>
      <c r="AF129" s="75"/>
      <c r="AG129" s="75"/>
      <c r="AH129" s="80"/>
      <c r="AJ129" s="81"/>
    </row>
    <row r="130" spans="1:36" ht="13.8" thickBot="1" x14ac:dyDescent="0.3">
      <c r="A130" s="65">
        <f t="shared" si="9"/>
        <v>43497</v>
      </c>
      <c r="B130" s="154">
        <f>'1. Inputs'!J134</f>
        <v>0</v>
      </c>
      <c r="C130" s="117">
        <f>'1. Inputs'!K134</f>
        <v>0</v>
      </c>
      <c r="D130" s="117">
        <f t="shared" si="6"/>
        <v>0</v>
      </c>
      <c r="E130" s="73"/>
      <c r="F130" s="73"/>
      <c r="G130" s="73"/>
      <c r="H130" s="73"/>
      <c r="I130" s="73"/>
      <c r="J130" s="73"/>
      <c r="K130" s="74"/>
      <c r="L130" s="74"/>
      <c r="M130" s="74"/>
      <c r="N130" s="74"/>
      <c r="O130" s="75"/>
      <c r="P130" s="76"/>
      <c r="Q130" s="75"/>
      <c r="R130" s="77"/>
      <c r="S130" s="54"/>
      <c r="T130" s="156">
        <f>'1. Inputs'!M134</f>
        <v>0</v>
      </c>
      <c r="U130" s="163">
        <f>'1. Inputs'!N134</f>
        <v>0</v>
      </c>
      <c r="V130" s="78"/>
      <c r="W130" s="89"/>
      <c r="X130" s="72">
        <f>'2. Exposure Periods'!M127</f>
        <v>9</v>
      </c>
      <c r="Y130" s="78"/>
      <c r="Z130" s="74"/>
      <c r="AA130" s="74"/>
      <c r="AB130" s="79"/>
      <c r="AC130" s="75"/>
      <c r="AD130" s="75"/>
      <c r="AE130" s="75"/>
      <c r="AF130" s="75"/>
      <c r="AG130" s="75"/>
      <c r="AH130" s="80"/>
      <c r="AJ130" s="81"/>
    </row>
    <row r="131" spans="1:36" ht="13.8" thickBot="1" x14ac:dyDescent="0.3">
      <c r="A131" s="65">
        <f t="shared" si="9"/>
        <v>43498</v>
      </c>
      <c r="B131" s="154">
        <f>'1. Inputs'!J135</f>
        <v>0</v>
      </c>
      <c r="C131" s="117">
        <f>'1. Inputs'!K135</f>
        <v>0</v>
      </c>
      <c r="D131" s="117">
        <f t="shared" si="6"/>
        <v>0</v>
      </c>
      <c r="E131" s="73"/>
      <c r="F131" s="73"/>
      <c r="G131" s="73"/>
      <c r="H131" s="73"/>
      <c r="I131" s="73"/>
      <c r="J131" s="73"/>
      <c r="K131" s="74"/>
      <c r="L131" s="74"/>
      <c r="M131" s="74"/>
      <c r="N131" s="74"/>
      <c r="O131" s="75"/>
      <c r="P131" s="76"/>
      <c r="Q131" s="75"/>
      <c r="R131" s="77"/>
      <c r="S131" s="54"/>
      <c r="T131" s="156">
        <f>'1. Inputs'!M135</f>
        <v>0</v>
      </c>
      <c r="U131" s="163">
        <f>'1. Inputs'!N135</f>
        <v>0</v>
      </c>
      <c r="V131" s="78"/>
      <c r="W131" s="89"/>
      <c r="X131" s="72">
        <f>'2. Exposure Periods'!M128</f>
        <v>0</v>
      </c>
      <c r="Y131" s="78"/>
      <c r="Z131" s="74"/>
      <c r="AA131" s="74"/>
      <c r="AB131" s="79"/>
      <c r="AC131" s="75"/>
      <c r="AD131" s="75"/>
      <c r="AE131" s="75"/>
      <c r="AF131" s="75"/>
      <c r="AG131" s="75"/>
      <c r="AH131" s="80"/>
      <c r="AJ131" s="81"/>
    </row>
    <row r="132" spans="1:36" ht="13.8" thickBot="1" x14ac:dyDescent="0.3">
      <c r="A132" s="65">
        <f t="shared" si="9"/>
        <v>43499</v>
      </c>
      <c r="B132" s="154">
        <f>'1. Inputs'!J136</f>
        <v>0</v>
      </c>
      <c r="C132" s="117">
        <f>'1. Inputs'!K136</f>
        <v>0</v>
      </c>
      <c r="D132" s="117">
        <f t="shared" si="6"/>
        <v>0</v>
      </c>
      <c r="E132" s="73"/>
      <c r="F132" s="73"/>
      <c r="G132" s="73"/>
      <c r="H132" s="73"/>
      <c r="I132" s="73"/>
      <c r="J132" s="73"/>
      <c r="K132" s="74"/>
      <c r="L132" s="74"/>
      <c r="M132" s="74"/>
      <c r="N132" s="74"/>
      <c r="O132" s="75"/>
      <c r="P132" s="76"/>
      <c r="Q132" s="75"/>
      <c r="R132" s="77"/>
      <c r="S132" s="54"/>
      <c r="T132" s="156">
        <f>'1. Inputs'!M136</f>
        <v>0</v>
      </c>
      <c r="U132" s="163">
        <f>'1. Inputs'!N136</f>
        <v>0</v>
      </c>
      <c r="V132" s="78"/>
      <c r="W132" s="89"/>
      <c r="X132" s="72">
        <f>'2. Exposure Periods'!M129</f>
        <v>0</v>
      </c>
      <c r="Y132" s="78"/>
      <c r="Z132" s="74"/>
      <c r="AA132" s="74"/>
      <c r="AB132" s="79"/>
      <c r="AC132" s="75"/>
      <c r="AD132" s="75"/>
      <c r="AE132" s="75"/>
      <c r="AF132" s="75"/>
      <c r="AG132" s="75"/>
      <c r="AH132" s="80"/>
      <c r="AJ132" s="81"/>
    </row>
    <row r="133" spans="1:36" ht="13.8" thickBot="1" x14ac:dyDescent="0.3">
      <c r="A133" s="65">
        <f t="shared" si="9"/>
        <v>43500</v>
      </c>
      <c r="B133" s="154">
        <f>'1. Inputs'!J137</f>
        <v>0</v>
      </c>
      <c r="C133" s="117">
        <f>'1. Inputs'!K137</f>
        <v>0</v>
      </c>
      <c r="D133" s="117">
        <f t="shared" si="6"/>
        <v>0</v>
      </c>
      <c r="E133" s="73"/>
      <c r="F133" s="73"/>
      <c r="G133" s="73"/>
      <c r="H133" s="73"/>
      <c r="I133" s="73"/>
      <c r="J133" s="73"/>
      <c r="K133" s="74"/>
      <c r="L133" s="74"/>
      <c r="M133" s="74"/>
      <c r="N133" s="74"/>
      <c r="O133" s="75"/>
      <c r="P133" s="76"/>
      <c r="Q133" s="75"/>
      <c r="R133" s="77"/>
      <c r="S133" s="54"/>
      <c r="T133" s="156">
        <f>'1. Inputs'!M137</f>
        <v>0</v>
      </c>
      <c r="U133" s="163">
        <f>'1. Inputs'!N137</f>
        <v>0</v>
      </c>
      <c r="V133" s="78"/>
      <c r="W133" s="89"/>
      <c r="X133" s="72">
        <f>'2. Exposure Periods'!M130</f>
        <v>0</v>
      </c>
      <c r="Y133" s="78"/>
      <c r="Z133" s="74"/>
      <c r="AA133" s="74"/>
      <c r="AB133" s="79"/>
      <c r="AC133" s="75"/>
      <c r="AD133" s="75"/>
      <c r="AE133" s="75"/>
      <c r="AF133" s="75"/>
      <c r="AG133" s="75"/>
      <c r="AH133" s="80"/>
      <c r="AJ133" s="81"/>
    </row>
    <row r="134" spans="1:36" ht="13.8" thickBot="1" x14ac:dyDescent="0.3">
      <c r="A134" s="65">
        <f t="shared" si="9"/>
        <v>43501</v>
      </c>
      <c r="B134" s="154">
        <f>'1. Inputs'!J138</f>
        <v>0</v>
      </c>
      <c r="C134" s="117">
        <f>'1. Inputs'!K138</f>
        <v>0</v>
      </c>
      <c r="D134" s="117">
        <f t="shared" si="6"/>
        <v>0</v>
      </c>
      <c r="E134" s="73"/>
      <c r="F134" s="73"/>
      <c r="G134" s="73"/>
      <c r="H134" s="73"/>
      <c r="I134" s="73"/>
      <c r="J134" s="73"/>
      <c r="K134" s="74"/>
      <c r="L134" s="74"/>
      <c r="M134" s="74"/>
      <c r="N134" s="74"/>
      <c r="O134" s="75"/>
      <c r="P134" s="76"/>
      <c r="Q134" s="75"/>
      <c r="R134" s="77"/>
      <c r="S134" s="54"/>
      <c r="T134" s="156">
        <f>'1. Inputs'!M138</f>
        <v>0</v>
      </c>
      <c r="U134" s="163">
        <f>'1. Inputs'!N138</f>
        <v>0</v>
      </c>
      <c r="V134" s="78"/>
      <c r="W134" s="89"/>
      <c r="X134" s="72">
        <f>'2. Exposure Periods'!M131</f>
        <v>0</v>
      </c>
      <c r="Y134" s="78"/>
      <c r="Z134" s="74"/>
      <c r="AA134" s="74"/>
      <c r="AB134" s="79"/>
      <c r="AC134" s="75"/>
      <c r="AD134" s="75"/>
      <c r="AE134" s="75"/>
      <c r="AF134" s="75"/>
      <c r="AG134" s="75"/>
      <c r="AH134" s="80"/>
      <c r="AJ134" s="81"/>
    </row>
    <row r="135" spans="1:36" ht="13.8" thickBot="1" x14ac:dyDescent="0.3">
      <c r="A135" s="65">
        <f t="shared" si="9"/>
        <v>43502</v>
      </c>
      <c r="B135" s="154">
        <f>'1. Inputs'!J139</f>
        <v>0</v>
      </c>
      <c r="C135" s="117">
        <f>'1. Inputs'!K139</f>
        <v>0</v>
      </c>
      <c r="D135" s="117">
        <f t="shared" si="6"/>
        <v>0</v>
      </c>
      <c r="E135" s="73"/>
      <c r="F135" s="73"/>
      <c r="G135" s="73"/>
      <c r="H135" s="73"/>
      <c r="I135" s="73"/>
      <c r="J135" s="73"/>
      <c r="K135" s="74"/>
      <c r="L135" s="74"/>
      <c r="M135" s="74"/>
      <c r="N135" s="74"/>
      <c r="O135" s="75"/>
      <c r="P135" s="76"/>
      <c r="Q135" s="75"/>
      <c r="R135" s="77"/>
      <c r="S135" s="54"/>
      <c r="T135" s="156">
        <f>'1. Inputs'!M139</f>
        <v>0</v>
      </c>
      <c r="U135" s="163">
        <f>'1. Inputs'!N139</f>
        <v>0</v>
      </c>
      <c r="V135" s="78"/>
      <c r="W135" s="89"/>
      <c r="X135" s="72">
        <f>'2. Exposure Periods'!M132</f>
        <v>0</v>
      </c>
      <c r="Y135" s="78"/>
      <c r="Z135" s="74"/>
      <c r="AA135" s="74"/>
      <c r="AB135" s="79"/>
      <c r="AC135" s="75"/>
      <c r="AD135" s="75"/>
      <c r="AE135" s="75"/>
      <c r="AF135" s="75"/>
      <c r="AG135" s="75"/>
      <c r="AH135" s="80"/>
      <c r="AJ135" s="81"/>
    </row>
    <row r="136" spans="1:36" ht="13.8" thickBot="1" x14ac:dyDescent="0.3">
      <c r="A136" s="65">
        <f t="shared" si="9"/>
        <v>43503</v>
      </c>
      <c r="B136" s="154">
        <f>'1. Inputs'!J140</f>
        <v>0</v>
      </c>
      <c r="C136" s="117">
        <f>'1. Inputs'!K140</f>
        <v>0</v>
      </c>
      <c r="D136" s="117">
        <f t="shared" ref="D136:D158" si="10">B136+C136</f>
        <v>0</v>
      </c>
      <c r="E136" s="73"/>
      <c r="F136" s="73"/>
      <c r="G136" s="73"/>
      <c r="H136" s="73"/>
      <c r="I136" s="73"/>
      <c r="J136" s="73"/>
      <c r="K136" s="74"/>
      <c r="L136" s="74"/>
      <c r="M136" s="74"/>
      <c r="N136" s="74"/>
      <c r="O136" s="75"/>
      <c r="P136" s="76"/>
      <c r="Q136" s="75"/>
      <c r="R136" s="77"/>
      <c r="S136" s="54"/>
      <c r="T136" s="156">
        <f>'1. Inputs'!M140</f>
        <v>0</v>
      </c>
      <c r="U136" s="163">
        <f>'1. Inputs'!N140</f>
        <v>0</v>
      </c>
      <c r="V136" s="78"/>
      <c r="W136" s="89"/>
      <c r="X136" s="72">
        <f>'2. Exposure Periods'!M133</f>
        <v>0</v>
      </c>
      <c r="Y136" s="78"/>
      <c r="Z136" s="74"/>
      <c r="AA136" s="74"/>
      <c r="AB136" s="79"/>
      <c r="AC136" s="75"/>
      <c r="AD136" s="75"/>
      <c r="AE136" s="75"/>
      <c r="AF136" s="75"/>
      <c r="AG136" s="75"/>
      <c r="AH136" s="80"/>
      <c r="AJ136" s="81"/>
    </row>
    <row r="137" spans="1:36" ht="13.8" thickBot="1" x14ac:dyDescent="0.3">
      <c r="A137" s="65">
        <f t="shared" ref="A137:A158" si="11">A136+1</f>
        <v>43504</v>
      </c>
      <c r="B137" s="154">
        <f>'1. Inputs'!J141</f>
        <v>0</v>
      </c>
      <c r="C137" s="117">
        <f>'1. Inputs'!K141</f>
        <v>0</v>
      </c>
      <c r="D137" s="117">
        <f t="shared" si="10"/>
        <v>0</v>
      </c>
      <c r="E137" s="73"/>
      <c r="F137" s="73"/>
      <c r="G137" s="73"/>
      <c r="H137" s="73"/>
      <c r="I137" s="73"/>
      <c r="J137" s="73"/>
      <c r="K137" s="74"/>
      <c r="L137" s="74"/>
      <c r="M137" s="74"/>
      <c r="N137" s="74"/>
      <c r="O137" s="75"/>
      <c r="P137" s="76"/>
      <c r="Q137" s="75"/>
      <c r="R137" s="77"/>
      <c r="S137" s="54"/>
      <c r="T137" s="156">
        <f>'1. Inputs'!M141</f>
        <v>0</v>
      </c>
      <c r="U137" s="163">
        <f>'1. Inputs'!N141</f>
        <v>0</v>
      </c>
      <c r="V137" s="78"/>
      <c r="W137" s="89"/>
      <c r="X137" s="72">
        <f>'2. Exposure Periods'!M134</f>
        <v>0</v>
      </c>
      <c r="Y137" s="78"/>
      <c r="Z137" s="74"/>
      <c r="AA137" s="74"/>
      <c r="AB137" s="79"/>
      <c r="AC137" s="75"/>
      <c r="AD137" s="75"/>
      <c r="AE137" s="75"/>
      <c r="AF137" s="75"/>
      <c r="AG137" s="75"/>
      <c r="AH137" s="80"/>
      <c r="AJ137" s="81"/>
    </row>
    <row r="138" spans="1:36" ht="13.8" thickBot="1" x14ac:dyDescent="0.3">
      <c r="A138" s="65">
        <f t="shared" si="11"/>
        <v>43505</v>
      </c>
      <c r="B138" s="154">
        <f>'1. Inputs'!J142</f>
        <v>0</v>
      </c>
      <c r="C138" s="117">
        <f>'1. Inputs'!K142</f>
        <v>0</v>
      </c>
      <c r="D138" s="117">
        <f t="shared" si="10"/>
        <v>0</v>
      </c>
      <c r="E138" s="73"/>
      <c r="F138" s="73"/>
      <c r="G138" s="73"/>
      <c r="H138" s="73"/>
      <c r="I138" s="73"/>
      <c r="J138" s="73"/>
      <c r="K138" s="74"/>
      <c r="L138" s="74"/>
      <c r="M138" s="74"/>
      <c r="N138" s="74"/>
      <c r="O138" s="75"/>
      <c r="P138" s="76"/>
      <c r="Q138" s="75"/>
      <c r="R138" s="77"/>
      <c r="S138" s="54"/>
      <c r="T138" s="156">
        <f>'1. Inputs'!M142</f>
        <v>0</v>
      </c>
      <c r="U138" s="163">
        <f>'1. Inputs'!N142</f>
        <v>0</v>
      </c>
      <c r="V138" s="78"/>
      <c r="W138" s="89"/>
      <c r="X138" s="72">
        <f>'2. Exposure Periods'!M135</f>
        <v>0</v>
      </c>
      <c r="Y138" s="78"/>
      <c r="Z138" s="74"/>
      <c r="AA138" s="74"/>
      <c r="AB138" s="79"/>
      <c r="AC138" s="75"/>
      <c r="AD138" s="75"/>
      <c r="AE138" s="75"/>
      <c r="AF138" s="75"/>
      <c r="AG138" s="75"/>
      <c r="AH138" s="80"/>
      <c r="AJ138" s="81"/>
    </row>
    <row r="139" spans="1:36" ht="13.8" thickBot="1" x14ac:dyDescent="0.3">
      <c r="A139" s="65">
        <f t="shared" si="11"/>
        <v>43506</v>
      </c>
      <c r="B139" s="154">
        <f>'1. Inputs'!J143</f>
        <v>0</v>
      </c>
      <c r="C139" s="117">
        <f>'1. Inputs'!K143</f>
        <v>0</v>
      </c>
      <c r="D139" s="117">
        <f t="shared" si="10"/>
        <v>0</v>
      </c>
      <c r="E139" s="73"/>
      <c r="F139" s="73"/>
      <c r="G139" s="73"/>
      <c r="H139" s="73"/>
      <c r="I139" s="73"/>
      <c r="J139" s="73"/>
      <c r="K139" s="74"/>
      <c r="L139" s="74"/>
      <c r="M139" s="74"/>
      <c r="N139" s="74"/>
      <c r="O139" s="75"/>
      <c r="P139" s="76"/>
      <c r="Q139" s="75"/>
      <c r="R139" s="77"/>
      <c r="S139" s="54"/>
      <c r="T139" s="156">
        <f>'1. Inputs'!M143</f>
        <v>0</v>
      </c>
      <c r="U139" s="163">
        <f>'1. Inputs'!N143</f>
        <v>0</v>
      </c>
      <c r="V139" s="78"/>
      <c r="W139" s="89"/>
      <c r="X139" s="72">
        <f>'2. Exposure Periods'!M136</f>
        <v>0</v>
      </c>
      <c r="Y139" s="78"/>
      <c r="Z139" s="74"/>
      <c r="AA139" s="74"/>
      <c r="AB139" s="79"/>
      <c r="AC139" s="75"/>
      <c r="AD139" s="75"/>
      <c r="AE139" s="75"/>
      <c r="AF139" s="75"/>
      <c r="AG139" s="75"/>
      <c r="AH139" s="80"/>
      <c r="AJ139" s="81"/>
    </row>
    <row r="140" spans="1:36" ht="13.8" thickBot="1" x14ac:dyDescent="0.3">
      <c r="A140" s="65">
        <f t="shared" si="11"/>
        <v>43507</v>
      </c>
      <c r="B140" s="154">
        <f>'1. Inputs'!J144</f>
        <v>0</v>
      </c>
      <c r="C140" s="117">
        <f>'1. Inputs'!K144</f>
        <v>0</v>
      </c>
      <c r="D140" s="117">
        <f t="shared" si="10"/>
        <v>0</v>
      </c>
      <c r="E140" s="73"/>
      <c r="F140" s="73"/>
      <c r="G140" s="73"/>
      <c r="H140" s="73"/>
      <c r="I140" s="73"/>
      <c r="J140" s="73"/>
      <c r="K140" s="74"/>
      <c r="L140" s="74"/>
      <c r="M140" s="74"/>
      <c r="N140" s="74"/>
      <c r="O140" s="75"/>
      <c r="P140" s="76"/>
      <c r="Q140" s="75"/>
      <c r="R140" s="77"/>
      <c r="S140" s="54"/>
      <c r="T140" s="156">
        <f>'1. Inputs'!M144</f>
        <v>0</v>
      </c>
      <c r="U140" s="163">
        <f>'1. Inputs'!N144</f>
        <v>0</v>
      </c>
      <c r="V140" s="78"/>
      <c r="W140" s="89"/>
      <c r="X140" s="72">
        <f>'2. Exposure Periods'!M137</f>
        <v>0</v>
      </c>
      <c r="Y140" s="78"/>
      <c r="Z140" s="74"/>
      <c r="AA140" s="74"/>
      <c r="AB140" s="79"/>
      <c r="AC140" s="75"/>
      <c r="AD140" s="75"/>
      <c r="AE140" s="75"/>
      <c r="AF140" s="75"/>
      <c r="AG140" s="75"/>
      <c r="AH140" s="80"/>
      <c r="AJ140" s="81"/>
    </row>
    <row r="141" spans="1:36" ht="13.8" thickBot="1" x14ac:dyDescent="0.3">
      <c r="A141" s="65">
        <f t="shared" si="11"/>
        <v>43508</v>
      </c>
      <c r="B141" s="154">
        <f>'1. Inputs'!J145</f>
        <v>0</v>
      </c>
      <c r="C141" s="117">
        <f>'1. Inputs'!K145</f>
        <v>0</v>
      </c>
      <c r="D141" s="117">
        <f t="shared" si="10"/>
        <v>0</v>
      </c>
      <c r="E141" s="73"/>
      <c r="F141" s="73"/>
      <c r="G141" s="73"/>
      <c r="H141" s="73"/>
      <c r="I141" s="73"/>
      <c r="J141" s="73"/>
      <c r="K141" s="74"/>
      <c r="L141" s="74"/>
      <c r="M141" s="74"/>
      <c r="N141" s="74"/>
      <c r="O141" s="75"/>
      <c r="P141" s="76"/>
      <c r="Q141" s="75"/>
      <c r="R141" s="77"/>
      <c r="S141" s="54"/>
      <c r="T141" s="156">
        <f>'1. Inputs'!M145</f>
        <v>0</v>
      </c>
      <c r="U141" s="163">
        <f>'1. Inputs'!N145</f>
        <v>0</v>
      </c>
      <c r="V141" s="78"/>
      <c r="W141" s="89"/>
      <c r="X141" s="72">
        <f>'2. Exposure Periods'!M138</f>
        <v>0</v>
      </c>
      <c r="Y141" s="78"/>
      <c r="Z141" s="74"/>
      <c r="AA141" s="74"/>
      <c r="AB141" s="79"/>
      <c r="AC141" s="75"/>
      <c r="AD141" s="75"/>
      <c r="AE141" s="75"/>
      <c r="AF141" s="75"/>
      <c r="AG141" s="75"/>
      <c r="AH141" s="80"/>
      <c r="AJ141" s="81"/>
    </row>
    <row r="142" spans="1:36" ht="13.8" thickBot="1" x14ac:dyDescent="0.3">
      <c r="A142" s="65">
        <f t="shared" si="11"/>
        <v>43509</v>
      </c>
      <c r="B142" s="154">
        <f>'1. Inputs'!J146</f>
        <v>0</v>
      </c>
      <c r="C142" s="117">
        <f>'1. Inputs'!K146</f>
        <v>0</v>
      </c>
      <c r="D142" s="117">
        <f t="shared" si="10"/>
        <v>0</v>
      </c>
      <c r="E142" s="73"/>
      <c r="F142" s="73"/>
      <c r="G142" s="73"/>
      <c r="H142" s="73"/>
      <c r="I142" s="73"/>
      <c r="J142" s="73"/>
      <c r="K142" s="74"/>
      <c r="L142" s="74"/>
      <c r="M142" s="74"/>
      <c r="N142" s="74"/>
      <c r="O142" s="75"/>
      <c r="P142" s="76"/>
      <c r="Q142" s="75"/>
      <c r="R142" s="77"/>
      <c r="S142" s="54"/>
      <c r="T142" s="156">
        <f>'1. Inputs'!M146</f>
        <v>0</v>
      </c>
      <c r="U142" s="163">
        <f>'1. Inputs'!N146</f>
        <v>0</v>
      </c>
      <c r="V142" s="78"/>
      <c r="W142" s="89"/>
      <c r="X142" s="72">
        <f>'2. Exposure Periods'!M139</f>
        <v>0</v>
      </c>
      <c r="Y142" s="78"/>
      <c r="Z142" s="74"/>
      <c r="AA142" s="74"/>
      <c r="AB142" s="79"/>
      <c r="AC142" s="75"/>
      <c r="AD142" s="75"/>
      <c r="AE142" s="75"/>
      <c r="AF142" s="75"/>
      <c r="AG142" s="75"/>
      <c r="AH142" s="80"/>
      <c r="AJ142" s="81"/>
    </row>
    <row r="143" spans="1:36" ht="13.8" thickBot="1" x14ac:dyDescent="0.3">
      <c r="A143" s="65">
        <f t="shared" si="11"/>
        <v>43510</v>
      </c>
      <c r="B143" s="154">
        <f>'1. Inputs'!J147</f>
        <v>0</v>
      </c>
      <c r="C143" s="117">
        <f>'1. Inputs'!K147</f>
        <v>0</v>
      </c>
      <c r="D143" s="117">
        <f t="shared" si="10"/>
        <v>0</v>
      </c>
      <c r="E143" s="73"/>
      <c r="F143" s="73"/>
      <c r="G143" s="73"/>
      <c r="H143" s="73"/>
      <c r="I143" s="73"/>
      <c r="J143" s="73"/>
      <c r="K143" s="74"/>
      <c r="L143" s="74"/>
      <c r="M143" s="74"/>
      <c r="N143" s="74"/>
      <c r="O143" s="75"/>
      <c r="P143" s="76"/>
      <c r="Q143" s="75"/>
      <c r="R143" s="77"/>
      <c r="S143" s="54"/>
      <c r="T143" s="156">
        <f>'1. Inputs'!M147</f>
        <v>0</v>
      </c>
      <c r="U143" s="163">
        <f>'1. Inputs'!N147</f>
        <v>0</v>
      </c>
      <c r="V143" s="78"/>
      <c r="W143" s="89"/>
      <c r="X143" s="72">
        <f>'2. Exposure Periods'!M140</f>
        <v>0</v>
      </c>
      <c r="Y143" s="78"/>
      <c r="Z143" s="74"/>
      <c r="AA143" s="74"/>
      <c r="AB143" s="79"/>
      <c r="AC143" s="75"/>
      <c r="AD143" s="75"/>
      <c r="AE143" s="75"/>
      <c r="AF143" s="75"/>
      <c r="AG143" s="75"/>
      <c r="AH143" s="80"/>
      <c r="AJ143" s="81"/>
    </row>
    <row r="144" spans="1:36" ht="13.8" thickBot="1" x14ac:dyDescent="0.3">
      <c r="A144" s="65">
        <f t="shared" si="11"/>
        <v>43511</v>
      </c>
      <c r="B144" s="154">
        <f>'1. Inputs'!J148</f>
        <v>0</v>
      </c>
      <c r="C144" s="117">
        <f>'1. Inputs'!K148</f>
        <v>0</v>
      </c>
      <c r="D144" s="117">
        <f t="shared" si="10"/>
        <v>0</v>
      </c>
      <c r="E144" s="73"/>
      <c r="F144" s="73"/>
      <c r="G144" s="73"/>
      <c r="H144" s="73"/>
      <c r="I144" s="73"/>
      <c r="J144" s="73"/>
      <c r="K144" s="74"/>
      <c r="L144" s="74"/>
      <c r="M144" s="74"/>
      <c r="N144" s="74"/>
      <c r="O144" s="75"/>
      <c r="P144" s="76"/>
      <c r="Q144" s="75"/>
      <c r="R144" s="77"/>
      <c r="S144" s="54"/>
      <c r="T144" s="156">
        <f>'1. Inputs'!M148</f>
        <v>0</v>
      </c>
      <c r="U144" s="163">
        <f>'1. Inputs'!N148</f>
        <v>0</v>
      </c>
      <c r="V144" s="78"/>
      <c r="W144" s="89"/>
      <c r="X144" s="72">
        <f>'2. Exposure Periods'!M141</f>
        <v>0</v>
      </c>
      <c r="Y144" s="78"/>
      <c r="Z144" s="74"/>
      <c r="AA144" s="74"/>
      <c r="AB144" s="79"/>
      <c r="AC144" s="75"/>
      <c r="AD144" s="75"/>
      <c r="AE144" s="75"/>
      <c r="AF144" s="75"/>
      <c r="AG144" s="75"/>
      <c r="AH144" s="80"/>
      <c r="AJ144" s="81"/>
    </row>
    <row r="145" spans="1:36" ht="13.8" thickBot="1" x14ac:dyDescent="0.3">
      <c r="A145" s="65">
        <f t="shared" si="11"/>
        <v>43512</v>
      </c>
      <c r="B145" s="154">
        <f>'1. Inputs'!J149</f>
        <v>0</v>
      </c>
      <c r="C145" s="117">
        <f>'1. Inputs'!K149</f>
        <v>0</v>
      </c>
      <c r="D145" s="117">
        <f t="shared" si="10"/>
        <v>0</v>
      </c>
      <c r="E145" s="73"/>
      <c r="F145" s="73"/>
      <c r="G145" s="73"/>
      <c r="H145" s="73"/>
      <c r="I145" s="73"/>
      <c r="J145" s="73"/>
      <c r="K145" s="74"/>
      <c r="L145" s="74"/>
      <c r="M145" s="74"/>
      <c r="N145" s="74"/>
      <c r="O145" s="75"/>
      <c r="P145" s="76"/>
      <c r="Q145" s="75"/>
      <c r="R145" s="77"/>
      <c r="S145" s="54"/>
      <c r="T145" s="156">
        <f>'1. Inputs'!M149</f>
        <v>0</v>
      </c>
      <c r="U145" s="163">
        <f>'1. Inputs'!N149</f>
        <v>0</v>
      </c>
      <c r="V145" s="78"/>
      <c r="W145" s="89"/>
      <c r="X145" s="72">
        <f>'2. Exposure Periods'!M142</f>
        <v>0</v>
      </c>
      <c r="Y145" s="78"/>
      <c r="Z145" s="74"/>
      <c r="AA145" s="74"/>
      <c r="AB145" s="79"/>
      <c r="AC145" s="75"/>
      <c r="AD145" s="75"/>
      <c r="AE145" s="75"/>
      <c r="AF145" s="75"/>
      <c r="AG145" s="75"/>
      <c r="AH145" s="80"/>
      <c r="AJ145" s="81"/>
    </row>
    <row r="146" spans="1:36" ht="13.8" thickBot="1" x14ac:dyDescent="0.3">
      <c r="A146" s="65">
        <f t="shared" si="11"/>
        <v>43513</v>
      </c>
      <c r="B146" s="154">
        <f>'1. Inputs'!J150</f>
        <v>0</v>
      </c>
      <c r="C146" s="117">
        <f>'1. Inputs'!K150</f>
        <v>0</v>
      </c>
      <c r="D146" s="117">
        <f t="shared" si="10"/>
        <v>0</v>
      </c>
      <c r="E146" s="73"/>
      <c r="F146" s="73"/>
      <c r="G146" s="73"/>
      <c r="H146" s="73"/>
      <c r="I146" s="73"/>
      <c r="J146" s="73"/>
      <c r="K146" s="74"/>
      <c r="L146" s="74"/>
      <c r="M146" s="74"/>
      <c r="N146" s="74"/>
      <c r="O146" s="75"/>
      <c r="P146" s="76"/>
      <c r="Q146" s="75"/>
      <c r="R146" s="77"/>
      <c r="S146" s="54"/>
      <c r="T146" s="156">
        <f>'1. Inputs'!M150</f>
        <v>0</v>
      </c>
      <c r="U146" s="163">
        <f>'1. Inputs'!N150</f>
        <v>0</v>
      </c>
      <c r="V146" s="78"/>
      <c r="W146" s="89"/>
      <c r="X146" s="72">
        <f>'2. Exposure Periods'!M143</f>
        <v>0</v>
      </c>
      <c r="Y146" s="78"/>
      <c r="Z146" s="74"/>
      <c r="AA146" s="74"/>
      <c r="AB146" s="79"/>
      <c r="AC146" s="75"/>
      <c r="AD146" s="75"/>
      <c r="AE146" s="75"/>
      <c r="AF146" s="75"/>
      <c r="AG146" s="75"/>
      <c r="AH146" s="80"/>
      <c r="AJ146" s="81"/>
    </row>
    <row r="147" spans="1:36" ht="13.8" thickBot="1" x14ac:dyDescent="0.3">
      <c r="A147" s="65">
        <f t="shared" si="11"/>
        <v>43514</v>
      </c>
      <c r="B147" s="154">
        <f>'1. Inputs'!J151</f>
        <v>0</v>
      </c>
      <c r="C147" s="117">
        <f>'1. Inputs'!K151</f>
        <v>0</v>
      </c>
      <c r="D147" s="117">
        <f t="shared" si="10"/>
        <v>0</v>
      </c>
      <c r="E147" s="73"/>
      <c r="F147" s="73"/>
      <c r="G147" s="73"/>
      <c r="H147" s="73"/>
      <c r="I147" s="73"/>
      <c r="J147" s="73"/>
      <c r="K147" s="74"/>
      <c r="L147" s="74"/>
      <c r="M147" s="74"/>
      <c r="N147" s="74"/>
      <c r="O147" s="75"/>
      <c r="P147" s="76"/>
      <c r="Q147" s="75"/>
      <c r="R147" s="77"/>
      <c r="S147" s="54"/>
      <c r="T147" s="156">
        <f>'1. Inputs'!M151</f>
        <v>0</v>
      </c>
      <c r="U147" s="163">
        <f>'1. Inputs'!N151</f>
        <v>0</v>
      </c>
      <c r="V147" s="78"/>
      <c r="W147" s="89"/>
      <c r="X147" s="72">
        <f>'2. Exposure Periods'!M144</f>
        <v>0</v>
      </c>
      <c r="Y147" s="78"/>
      <c r="Z147" s="74"/>
      <c r="AA147" s="74"/>
      <c r="AB147" s="79"/>
      <c r="AC147" s="75"/>
      <c r="AD147" s="75"/>
      <c r="AE147" s="75"/>
      <c r="AF147" s="75"/>
      <c r="AG147" s="75"/>
      <c r="AH147" s="80"/>
      <c r="AJ147" s="81"/>
    </row>
    <row r="148" spans="1:36" ht="13.8" thickBot="1" x14ac:dyDescent="0.3">
      <c r="A148" s="65">
        <f t="shared" si="11"/>
        <v>43515</v>
      </c>
      <c r="B148" s="154">
        <f>'1. Inputs'!J152</f>
        <v>0</v>
      </c>
      <c r="C148" s="117">
        <f>'1. Inputs'!K152</f>
        <v>0</v>
      </c>
      <c r="D148" s="117">
        <f t="shared" si="10"/>
        <v>0</v>
      </c>
      <c r="E148" s="73"/>
      <c r="F148" s="73"/>
      <c r="G148" s="73"/>
      <c r="H148" s="73"/>
      <c r="I148" s="73"/>
      <c r="J148" s="73"/>
      <c r="K148" s="74"/>
      <c r="L148" s="74"/>
      <c r="M148" s="74"/>
      <c r="N148" s="74"/>
      <c r="O148" s="75"/>
      <c r="P148" s="76"/>
      <c r="Q148" s="75"/>
      <c r="R148" s="77"/>
      <c r="S148" s="54"/>
      <c r="T148" s="156">
        <f>'1. Inputs'!M152</f>
        <v>0</v>
      </c>
      <c r="U148" s="163">
        <f>'1. Inputs'!N152</f>
        <v>0</v>
      </c>
      <c r="V148" s="78"/>
      <c r="W148" s="89"/>
      <c r="X148" s="72">
        <f>'2. Exposure Periods'!M145</f>
        <v>0</v>
      </c>
      <c r="Y148" s="78"/>
      <c r="Z148" s="74"/>
      <c r="AA148" s="74"/>
      <c r="AB148" s="79"/>
      <c r="AC148" s="75"/>
      <c r="AD148" s="75"/>
      <c r="AE148" s="75"/>
      <c r="AF148" s="75"/>
      <c r="AG148" s="75"/>
      <c r="AH148" s="80"/>
      <c r="AJ148" s="81"/>
    </row>
    <row r="149" spans="1:36" ht="13.8" thickBot="1" x14ac:dyDescent="0.3">
      <c r="A149" s="65">
        <f t="shared" si="11"/>
        <v>43516</v>
      </c>
      <c r="B149" s="154">
        <f>'1. Inputs'!J153</f>
        <v>0</v>
      </c>
      <c r="C149" s="117">
        <f>'1. Inputs'!K153</f>
        <v>0</v>
      </c>
      <c r="D149" s="117">
        <f t="shared" si="10"/>
        <v>0</v>
      </c>
      <c r="E149" s="73"/>
      <c r="F149" s="73"/>
      <c r="G149" s="73"/>
      <c r="H149" s="73"/>
      <c r="I149" s="73"/>
      <c r="J149" s="73"/>
      <c r="K149" s="74"/>
      <c r="L149" s="74"/>
      <c r="M149" s="74"/>
      <c r="N149" s="74"/>
      <c r="O149" s="75"/>
      <c r="P149" s="76"/>
      <c r="Q149" s="75"/>
      <c r="R149" s="77"/>
      <c r="S149" s="54"/>
      <c r="T149" s="156">
        <f>'1. Inputs'!M153</f>
        <v>0</v>
      </c>
      <c r="U149" s="163">
        <f>'1. Inputs'!N153</f>
        <v>0</v>
      </c>
      <c r="V149" s="78"/>
      <c r="W149" s="89"/>
      <c r="X149" s="72">
        <f>'2. Exposure Periods'!M146</f>
        <v>0</v>
      </c>
      <c r="Y149" s="78"/>
      <c r="Z149" s="74"/>
      <c r="AA149" s="74"/>
      <c r="AB149" s="79"/>
      <c r="AC149" s="75"/>
      <c r="AD149" s="75"/>
      <c r="AE149" s="75"/>
      <c r="AF149" s="75"/>
      <c r="AG149" s="75"/>
      <c r="AH149" s="80"/>
      <c r="AJ149" s="81"/>
    </row>
    <row r="150" spans="1:36" ht="13.8" thickBot="1" x14ac:dyDescent="0.3">
      <c r="A150" s="65">
        <f t="shared" si="11"/>
        <v>43517</v>
      </c>
      <c r="B150" s="154">
        <f>'1. Inputs'!J154</f>
        <v>0</v>
      </c>
      <c r="C150" s="117">
        <f>'1. Inputs'!K154</f>
        <v>0</v>
      </c>
      <c r="D150" s="117">
        <f t="shared" si="10"/>
        <v>0</v>
      </c>
      <c r="E150" s="73"/>
      <c r="F150" s="73"/>
      <c r="G150" s="73"/>
      <c r="H150" s="73"/>
      <c r="I150" s="73"/>
      <c r="J150" s="73"/>
      <c r="K150" s="74"/>
      <c r="L150" s="74"/>
      <c r="M150" s="74"/>
      <c r="N150" s="74"/>
      <c r="O150" s="75"/>
      <c r="P150" s="76"/>
      <c r="Q150" s="75"/>
      <c r="R150" s="77"/>
      <c r="S150" s="54"/>
      <c r="T150" s="156">
        <f>'1. Inputs'!M154</f>
        <v>0</v>
      </c>
      <c r="U150" s="163">
        <f>'1. Inputs'!N154</f>
        <v>0</v>
      </c>
      <c r="V150" s="78"/>
      <c r="W150" s="89"/>
      <c r="X150" s="72">
        <f>'2. Exposure Periods'!M147</f>
        <v>0</v>
      </c>
      <c r="Y150" s="78"/>
      <c r="Z150" s="74"/>
      <c r="AA150" s="74"/>
      <c r="AB150" s="79"/>
      <c r="AC150" s="75"/>
      <c r="AD150" s="75"/>
      <c r="AE150" s="75"/>
      <c r="AF150" s="75"/>
      <c r="AG150" s="75"/>
      <c r="AH150" s="80"/>
      <c r="AJ150" s="81"/>
    </row>
    <row r="151" spans="1:36" ht="13.8" thickBot="1" x14ac:dyDescent="0.3">
      <c r="A151" s="65">
        <f t="shared" si="11"/>
        <v>43518</v>
      </c>
      <c r="B151" s="154">
        <f>'1. Inputs'!J155</f>
        <v>0</v>
      </c>
      <c r="C151" s="117">
        <f>'1. Inputs'!K155</f>
        <v>0</v>
      </c>
      <c r="D151" s="117">
        <f t="shared" si="10"/>
        <v>0</v>
      </c>
      <c r="E151" s="73"/>
      <c r="F151" s="73"/>
      <c r="G151" s="73"/>
      <c r="H151" s="73"/>
      <c r="I151" s="73"/>
      <c r="J151" s="73"/>
      <c r="K151" s="74"/>
      <c r="L151" s="74"/>
      <c r="M151" s="74"/>
      <c r="N151" s="74"/>
      <c r="O151" s="75"/>
      <c r="P151" s="76"/>
      <c r="Q151" s="75"/>
      <c r="R151" s="77"/>
      <c r="S151" s="54"/>
      <c r="T151" s="156">
        <f>'1. Inputs'!M155</f>
        <v>0</v>
      </c>
      <c r="U151" s="163">
        <f>'1. Inputs'!N155</f>
        <v>0</v>
      </c>
      <c r="V151" s="78"/>
      <c r="W151" s="89"/>
      <c r="X151" s="72">
        <f>'2. Exposure Periods'!M148</f>
        <v>0</v>
      </c>
      <c r="Y151" s="78"/>
      <c r="Z151" s="74"/>
      <c r="AA151" s="74"/>
      <c r="AB151" s="79"/>
      <c r="AC151" s="75"/>
      <c r="AD151" s="75"/>
      <c r="AE151" s="75"/>
      <c r="AF151" s="75"/>
      <c r="AG151" s="75"/>
      <c r="AH151" s="80"/>
      <c r="AJ151" s="81"/>
    </row>
    <row r="152" spans="1:36" ht="13.8" thickBot="1" x14ac:dyDescent="0.3">
      <c r="A152" s="65">
        <f t="shared" si="11"/>
        <v>43519</v>
      </c>
      <c r="B152" s="154">
        <f>'1. Inputs'!J156</f>
        <v>0</v>
      </c>
      <c r="C152" s="117">
        <f>'1. Inputs'!K156</f>
        <v>0</v>
      </c>
      <c r="D152" s="117">
        <f t="shared" si="10"/>
        <v>0</v>
      </c>
      <c r="E152" s="73"/>
      <c r="F152" s="73"/>
      <c r="G152" s="73"/>
      <c r="H152" s="73"/>
      <c r="I152" s="73"/>
      <c r="J152" s="73"/>
      <c r="K152" s="74"/>
      <c r="L152" s="74"/>
      <c r="M152" s="74"/>
      <c r="N152" s="74"/>
      <c r="O152" s="75"/>
      <c r="P152" s="76"/>
      <c r="Q152" s="75"/>
      <c r="R152" s="77"/>
      <c r="S152" s="54"/>
      <c r="T152" s="156">
        <f>'1. Inputs'!M156</f>
        <v>0</v>
      </c>
      <c r="U152" s="163">
        <f>'1. Inputs'!N156</f>
        <v>0</v>
      </c>
      <c r="V152" s="78"/>
      <c r="W152" s="89"/>
      <c r="X152" s="72">
        <f>'2. Exposure Periods'!M149</f>
        <v>0</v>
      </c>
      <c r="Y152" s="78"/>
      <c r="Z152" s="74"/>
      <c r="AA152" s="74"/>
      <c r="AB152" s="79"/>
      <c r="AC152" s="75"/>
      <c r="AD152" s="75"/>
      <c r="AE152" s="75"/>
      <c r="AF152" s="75"/>
      <c r="AG152" s="75"/>
      <c r="AH152" s="80"/>
      <c r="AJ152" s="81"/>
    </row>
    <row r="153" spans="1:36" ht="13.8" thickBot="1" x14ac:dyDescent="0.3">
      <c r="A153" s="65">
        <f t="shared" si="11"/>
        <v>43520</v>
      </c>
      <c r="B153" s="154">
        <f>'1. Inputs'!J157</f>
        <v>0</v>
      </c>
      <c r="C153" s="117">
        <f>'1. Inputs'!K157</f>
        <v>0</v>
      </c>
      <c r="D153" s="117">
        <f t="shared" si="10"/>
        <v>0</v>
      </c>
      <c r="E153" s="73"/>
      <c r="F153" s="73"/>
      <c r="G153" s="73"/>
      <c r="H153" s="73"/>
      <c r="I153" s="73"/>
      <c r="J153" s="73"/>
      <c r="K153" s="74"/>
      <c r="L153" s="74"/>
      <c r="M153" s="74"/>
      <c r="N153" s="74"/>
      <c r="O153" s="75"/>
      <c r="P153" s="76"/>
      <c r="Q153" s="75"/>
      <c r="R153" s="77"/>
      <c r="S153" s="54"/>
      <c r="T153" s="156">
        <f>'1. Inputs'!M157</f>
        <v>0</v>
      </c>
      <c r="U153" s="163">
        <f>'1. Inputs'!N157</f>
        <v>0</v>
      </c>
      <c r="V153" s="78"/>
      <c r="W153" s="89"/>
      <c r="X153" s="72">
        <f>'2. Exposure Periods'!M150</f>
        <v>0</v>
      </c>
      <c r="Y153" s="78"/>
      <c r="Z153" s="74"/>
      <c r="AA153" s="74"/>
      <c r="AB153" s="79"/>
      <c r="AC153" s="75"/>
      <c r="AD153" s="75"/>
      <c r="AE153" s="75"/>
      <c r="AF153" s="75"/>
      <c r="AG153" s="75"/>
      <c r="AH153" s="80"/>
      <c r="AJ153" s="81"/>
    </row>
    <row r="154" spans="1:36" ht="13.8" thickBot="1" x14ac:dyDescent="0.3">
      <c r="A154" s="65">
        <f t="shared" si="11"/>
        <v>43521</v>
      </c>
      <c r="B154" s="154">
        <f>'1. Inputs'!J158</f>
        <v>0</v>
      </c>
      <c r="C154" s="117">
        <f>'1. Inputs'!K158</f>
        <v>0</v>
      </c>
      <c r="D154" s="117">
        <f t="shared" si="10"/>
        <v>0</v>
      </c>
      <c r="E154" s="73"/>
      <c r="F154" s="73"/>
      <c r="G154" s="73"/>
      <c r="H154" s="73"/>
      <c r="I154" s="73"/>
      <c r="J154" s="73"/>
      <c r="K154" s="74"/>
      <c r="L154" s="74"/>
      <c r="M154" s="74"/>
      <c r="N154" s="74"/>
      <c r="O154" s="75"/>
      <c r="P154" s="76"/>
      <c r="Q154" s="75"/>
      <c r="R154" s="77"/>
      <c r="S154" s="54"/>
      <c r="T154" s="156">
        <f>'1. Inputs'!M158</f>
        <v>0</v>
      </c>
      <c r="U154" s="163">
        <f>'1. Inputs'!N158</f>
        <v>0</v>
      </c>
      <c r="V154" s="78"/>
      <c r="W154" s="89"/>
      <c r="X154" s="72">
        <f>'2. Exposure Periods'!M151</f>
        <v>0</v>
      </c>
      <c r="Y154" s="78"/>
      <c r="Z154" s="74"/>
      <c r="AA154" s="74"/>
      <c r="AB154" s="79"/>
      <c r="AC154" s="75"/>
      <c r="AD154" s="75"/>
      <c r="AE154" s="75"/>
      <c r="AF154" s="75"/>
      <c r="AG154" s="75"/>
      <c r="AH154" s="80"/>
      <c r="AJ154" s="81"/>
    </row>
    <row r="155" spans="1:36" ht="13.8" thickBot="1" x14ac:dyDescent="0.3">
      <c r="A155" s="65">
        <f t="shared" si="11"/>
        <v>43522</v>
      </c>
      <c r="B155" s="154">
        <f>'1. Inputs'!J159</f>
        <v>0</v>
      </c>
      <c r="C155" s="117">
        <f>'1. Inputs'!K159</f>
        <v>0</v>
      </c>
      <c r="D155" s="117">
        <f t="shared" si="10"/>
        <v>0</v>
      </c>
      <c r="E155" s="73"/>
      <c r="F155" s="73"/>
      <c r="G155" s="73"/>
      <c r="H155" s="73"/>
      <c r="I155" s="73"/>
      <c r="J155" s="73"/>
      <c r="K155" s="74"/>
      <c r="L155" s="74"/>
      <c r="M155" s="74"/>
      <c r="N155" s="74"/>
      <c r="O155" s="75"/>
      <c r="P155" s="76"/>
      <c r="Q155" s="75"/>
      <c r="R155" s="77"/>
      <c r="S155" s="54"/>
      <c r="T155" s="156">
        <f>'1. Inputs'!M159</f>
        <v>0</v>
      </c>
      <c r="U155" s="163">
        <f>'1. Inputs'!N159</f>
        <v>0</v>
      </c>
      <c r="V155" s="78"/>
      <c r="W155" s="89"/>
      <c r="X155" s="72">
        <f>'2. Exposure Periods'!M152</f>
        <v>0</v>
      </c>
      <c r="Y155" s="78"/>
      <c r="Z155" s="74"/>
      <c r="AA155" s="74"/>
      <c r="AB155" s="79"/>
      <c r="AC155" s="75"/>
      <c r="AD155" s="75"/>
      <c r="AE155" s="75"/>
      <c r="AF155" s="75"/>
      <c r="AG155" s="75"/>
      <c r="AH155" s="80"/>
      <c r="AJ155" s="81"/>
    </row>
    <row r="156" spans="1:36" ht="13.8" thickBot="1" x14ac:dyDescent="0.3">
      <c r="A156" s="82">
        <f t="shared" si="11"/>
        <v>43523</v>
      </c>
      <c r="B156" s="154">
        <f>'1. Inputs'!J160</f>
        <v>0</v>
      </c>
      <c r="C156" s="117">
        <f>'1. Inputs'!K160</f>
        <v>0</v>
      </c>
      <c r="D156" s="117">
        <f t="shared" si="10"/>
        <v>0</v>
      </c>
      <c r="E156" s="73"/>
      <c r="F156" s="73"/>
      <c r="G156" s="73"/>
      <c r="H156" s="73"/>
      <c r="I156" s="73"/>
      <c r="J156" s="73"/>
      <c r="K156" s="74"/>
      <c r="L156" s="74"/>
      <c r="M156" s="74"/>
      <c r="N156" s="74"/>
      <c r="O156" s="75"/>
      <c r="P156" s="76"/>
      <c r="Q156" s="75"/>
      <c r="R156" s="77"/>
      <c r="S156" s="54"/>
      <c r="T156" s="156">
        <f>'1. Inputs'!M160</f>
        <v>0</v>
      </c>
      <c r="U156" s="163">
        <f>'1. Inputs'!N160</f>
        <v>0</v>
      </c>
      <c r="V156" s="78"/>
      <c r="W156" s="89"/>
      <c r="X156" s="72">
        <f>'2. Exposure Periods'!M153</f>
        <v>0</v>
      </c>
      <c r="Y156" s="78"/>
      <c r="Z156" s="74"/>
      <c r="AA156" s="74"/>
      <c r="AB156" s="79"/>
      <c r="AC156" s="75"/>
      <c r="AD156" s="75"/>
      <c r="AE156" s="75"/>
      <c r="AF156" s="75"/>
      <c r="AG156" s="75"/>
      <c r="AH156" s="80"/>
      <c r="AJ156" s="81"/>
    </row>
    <row r="157" spans="1:36" s="83" customFormat="1" ht="13.8" thickBot="1" x14ac:dyDescent="0.3">
      <c r="A157" s="115">
        <f t="shared" si="11"/>
        <v>43524</v>
      </c>
      <c r="B157" s="154">
        <f>'1. Inputs'!J161</f>
        <v>0</v>
      </c>
      <c r="C157" s="117">
        <f>'1. Inputs'!K161</f>
        <v>0</v>
      </c>
      <c r="D157" s="117">
        <f t="shared" si="10"/>
        <v>0</v>
      </c>
      <c r="E157" s="73"/>
      <c r="F157" s="73"/>
      <c r="G157" s="73"/>
      <c r="H157" s="73"/>
      <c r="I157" s="73"/>
      <c r="J157" s="73"/>
      <c r="K157" s="74"/>
      <c r="L157" s="74"/>
      <c r="M157" s="74"/>
      <c r="N157" s="74"/>
      <c r="O157" s="75"/>
      <c r="P157" s="76"/>
      <c r="Q157" s="75"/>
      <c r="R157" s="77"/>
      <c r="S157" s="54"/>
      <c r="T157" s="156">
        <f>'1. Inputs'!M161</f>
        <v>0</v>
      </c>
      <c r="U157" s="163">
        <f>'1. Inputs'!N161</f>
        <v>0</v>
      </c>
      <c r="V157" s="78"/>
      <c r="W157" s="89"/>
      <c r="X157" s="72">
        <f>'2. Exposure Periods'!M154</f>
        <v>0</v>
      </c>
      <c r="Y157" s="78"/>
      <c r="Z157" s="74"/>
      <c r="AA157" s="74"/>
      <c r="AB157" s="79"/>
      <c r="AC157" s="75"/>
      <c r="AD157" s="75"/>
      <c r="AE157" s="75"/>
      <c r="AF157" s="75"/>
      <c r="AG157" s="75"/>
      <c r="AH157" s="80"/>
      <c r="AI157" s="51"/>
      <c r="AJ157" s="81"/>
    </row>
    <row r="158" spans="1:36" s="83" customFormat="1" ht="13.8" thickBot="1" x14ac:dyDescent="0.3">
      <c r="A158" s="116">
        <f t="shared" si="11"/>
        <v>43525</v>
      </c>
      <c r="B158" s="155">
        <f>'1. Inputs'!J162</f>
        <v>0</v>
      </c>
      <c r="C158" s="118">
        <f>'1. Inputs'!K162</f>
        <v>0</v>
      </c>
      <c r="D158" s="118">
        <f t="shared" si="10"/>
        <v>0</v>
      </c>
      <c r="E158" s="84"/>
      <c r="F158" s="84"/>
      <c r="G158" s="84"/>
      <c r="H158" s="84"/>
      <c r="I158" s="73"/>
      <c r="J158" s="84"/>
      <c r="K158" s="85"/>
      <c r="L158" s="85"/>
      <c r="M158" s="85"/>
      <c r="N158" s="85"/>
      <c r="O158" s="86"/>
      <c r="P158" s="87"/>
      <c r="Q158" s="86"/>
      <c r="R158" s="88"/>
      <c r="S158" s="54"/>
      <c r="T158" s="156">
        <f>'1. Inputs'!M162</f>
        <v>0</v>
      </c>
      <c r="U158" s="163">
        <f>'1. Inputs'!N162</f>
        <v>0</v>
      </c>
      <c r="V158" s="89"/>
      <c r="W158" s="89"/>
      <c r="X158" s="72">
        <f>'2. Exposure Periods'!M155</f>
        <v>0</v>
      </c>
      <c r="Y158" s="89"/>
      <c r="Z158" s="85"/>
      <c r="AA158" s="74"/>
      <c r="AB158" s="90"/>
      <c r="AC158" s="86"/>
      <c r="AD158" s="75"/>
      <c r="AE158" s="180"/>
      <c r="AF158" s="86"/>
      <c r="AG158" s="86"/>
      <c r="AH158" s="91"/>
      <c r="AI158" s="51"/>
      <c r="AJ158" s="92"/>
    </row>
    <row r="159" spans="1:36" x14ac:dyDescent="0.25"/>
  </sheetData>
  <mergeCells count="4">
    <mergeCell ref="B1:C1"/>
    <mergeCell ref="T1:U1"/>
    <mergeCell ref="B2:R2"/>
    <mergeCell ref="T2:AH2"/>
  </mergeCells>
  <dataValidations count="3">
    <dataValidation type="decimal" allowBlank="1" showErrorMessage="1" sqref="D7:D158 E7:F125">
      <formula1>-99999</formula1>
      <formula2>99999</formula2>
    </dataValidation>
    <dataValidation allowBlank="1" showErrorMessage="1" sqref="U7:U1048576 T7:T158 U5"/>
    <dataValidation type="decimal" allowBlank="1" showInputMessage="1" showErrorMessage="1" prompt="Enter the forecast generation (or consumption) for the period on the left in MegaWattHours. In regards to a Generator Unit supplying Negative Demand Values - Enter Negative Values. For all other Supplier Units enter Postive Values." sqref="E159:F1048576">
      <formula1>-99999</formula1>
      <formula2>99999</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155"/>
  <sheetViews>
    <sheetView showGridLines="0" zoomScaleNormal="100" workbookViewId="0">
      <selection activeCell="B6" sqref="B6"/>
    </sheetView>
  </sheetViews>
  <sheetFormatPr defaultColWidth="0" defaultRowHeight="13.2" zeroHeight="1" x14ac:dyDescent="0.25"/>
  <cols>
    <col min="1" max="1" width="40.88671875" style="59" customWidth="1"/>
    <col min="2" max="2" width="17" style="93" customWidth="1"/>
    <col min="3" max="3" width="3.5546875" style="51" customWidth="1"/>
    <col min="4" max="7" width="0" style="51" hidden="1" customWidth="1"/>
    <col min="8" max="16384" width="9.109375" style="51" hidden="1"/>
  </cols>
  <sheetData>
    <row r="1" spans="1:2" x14ac:dyDescent="0.25">
      <c r="A1" s="104" t="s">
        <v>160</v>
      </c>
    </row>
    <row r="2" spans="1:2" x14ac:dyDescent="0.25">
      <c r="A2" s="251" t="s">
        <v>151</v>
      </c>
      <c r="B2" s="264">
        <f ca="1">AVERAGE($B$6:$B$113)</f>
        <v>0</v>
      </c>
    </row>
    <row r="3" spans="1:2" x14ac:dyDescent="0.25">
      <c r="A3" s="266" t="s">
        <v>152</v>
      </c>
      <c r="B3" s="265">
        <f ca="1">MAX($B$6:$B$113)</f>
        <v>0</v>
      </c>
    </row>
    <row r="4" spans="1:2" x14ac:dyDescent="0.25">
      <c r="B4" s="59"/>
    </row>
    <row r="5" spans="1:2" s="52" customFormat="1" ht="54" customHeight="1" x14ac:dyDescent="0.25">
      <c r="A5" s="105" t="s">
        <v>3</v>
      </c>
      <c r="B5" s="105" t="s">
        <v>154</v>
      </c>
    </row>
    <row r="6" spans="1:2" x14ac:dyDescent="0.25">
      <c r="A6" s="106">
        <f>'3. NEW Calculations'!A7</f>
        <v>43374</v>
      </c>
      <c r="B6" s="263">
        <f>IF('1. Inputs'!$D$10="NI",'6. STD Calculations'!$AJ7*'1. Inputs'!$D$55,'6. STD Calculations'!$AJ7)</f>
        <v>0</v>
      </c>
    </row>
    <row r="7" spans="1:2" x14ac:dyDescent="0.25">
      <c r="A7" s="106">
        <f>'3. NEW Calculations'!A8</f>
        <v>43375</v>
      </c>
      <c r="B7" s="263">
        <f>IF('1. Inputs'!$D$10="NI",'6. STD Calculations'!$AJ8*'1. Inputs'!$D$55,'6. STD Calculations'!$AJ8)</f>
        <v>0</v>
      </c>
    </row>
    <row r="8" spans="1:2" x14ac:dyDescent="0.25">
      <c r="A8" s="106">
        <f>'3. NEW Calculations'!A9</f>
        <v>43376</v>
      </c>
      <c r="B8" s="263">
        <f ca="1">IF('1. Inputs'!$D$10="NI",'6. STD Calculations'!$AJ9*'1. Inputs'!$D$55,'6. STD Calculations'!$AJ9)</f>
        <v>0</v>
      </c>
    </row>
    <row r="9" spans="1:2" x14ac:dyDescent="0.25">
      <c r="A9" s="106">
        <f>'3. NEW Calculations'!A10</f>
        <v>43377</v>
      </c>
      <c r="B9" s="263">
        <f ca="1">IF('1. Inputs'!$D$10="NI",'6. STD Calculations'!$AJ10*'1. Inputs'!$D$55,'6. STD Calculations'!$AJ10)</f>
        <v>0</v>
      </c>
    </row>
    <row r="10" spans="1:2" x14ac:dyDescent="0.25">
      <c r="A10" s="106">
        <f>'3. NEW Calculations'!A11</f>
        <v>43378</v>
      </c>
      <c r="B10" s="263">
        <f ca="1">IF('1. Inputs'!$D$10="NI",'6. STD Calculations'!$AJ11*'1. Inputs'!$D$55,'6. STD Calculations'!$AJ11)</f>
        <v>0</v>
      </c>
    </row>
    <row r="11" spans="1:2" x14ac:dyDescent="0.25">
      <c r="A11" s="106">
        <f>'3. NEW Calculations'!A12</f>
        <v>43379</v>
      </c>
      <c r="B11" s="263">
        <f ca="1">IF('1. Inputs'!$D$10="NI",'6. STD Calculations'!$AJ12*'1. Inputs'!$D$55,'6. STD Calculations'!$AJ12)</f>
        <v>0</v>
      </c>
    </row>
    <row r="12" spans="1:2" x14ac:dyDescent="0.25">
      <c r="A12" s="106">
        <f>'3. NEW Calculations'!A13</f>
        <v>43380</v>
      </c>
      <c r="B12" s="263">
        <f ca="1">IF('1. Inputs'!$D$10="NI",'6. STD Calculations'!$AJ13*'1. Inputs'!$D$55,'6. STD Calculations'!$AJ13)</f>
        <v>0</v>
      </c>
    </row>
    <row r="13" spans="1:2" x14ac:dyDescent="0.25">
      <c r="A13" s="106">
        <f>'3. NEW Calculations'!A14</f>
        <v>43381</v>
      </c>
      <c r="B13" s="263">
        <f ca="1">IF('1. Inputs'!$D$10="NI",'6. STD Calculations'!$AJ14*'1. Inputs'!$D$55,'6. STD Calculations'!$AJ14)</f>
        <v>0</v>
      </c>
    </row>
    <row r="14" spans="1:2" x14ac:dyDescent="0.25">
      <c r="A14" s="106">
        <f>'3. NEW Calculations'!A15</f>
        <v>43382</v>
      </c>
      <c r="B14" s="263">
        <f ca="1">IF('1. Inputs'!$D$10="NI",'6. STD Calculations'!$AJ15*'1. Inputs'!$D$55,'6. STD Calculations'!$AJ15)</f>
        <v>0</v>
      </c>
    </row>
    <row r="15" spans="1:2" x14ac:dyDescent="0.25">
      <c r="A15" s="106">
        <f>'3. NEW Calculations'!A16</f>
        <v>43383</v>
      </c>
      <c r="B15" s="263">
        <f ca="1">IF('1. Inputs'!$D$10="NI",'6. STD Calculations'!$AJ16*'1. Inputs'!$D$55,'6. STD Calculations'!$AJ16)</f>
        <v>0</v>
      </c>
    </row>
    <row r="16" spans="1:2" x14ac:dyDescent="0.25">
      <c r="A16" s="106">
        <f>'3. NEW Calculations'!A17</f>
        <v>43384</v>
      </c>
      <c r="B16" s="263">
        <f ca="1">IF('1. Inputs'!$D$10="NI",'6. STD Calculations'!$AJ17*'1. Inputs'!$D$55,'6. STD Calculations'!$AJ17)</f>
        <v>0</v>
      </c>
    </row>
    <row r="17" spans="1:2" x14ac:dyDescent="0.25">
      <c r="A17" s="106">
        <f>'3. NEW Calculations'!A18</f>
        <v>43385</v>
      </c>
      <c r="B17" s="263">
        <f ca="1">IF('1. Inputs'!$D$10="NI",'6. STD Calculations'!$AJ18*'1. Inputs'!$D$55,'6. STD Calculations'!$AJ18)</f>
        <v>0</v>
      </c>
    </row>
    <row r="18" spans="1:2" x14ac:dyDescent="0.25">
      <c r="A18" s="106">
        <f>'3. NEW Calculations'!A19</f>
        <v>43386</v>
      </c>
      <c r="B18" s="263">
        <f ca="1">IF('1. Inputs'!$D$10="NI",'6. STD Calculations'!$AJ19*'1. Inputs'!$D$55,'6. STD Calculations'!$AJ19)</f>
        <v>0</v>
      </c>
    </row>
    <row r="19" spans="1:2" x14ac:dyDescent="0.25">
      <c r="A19" s="106">
        <f>'3. NEW Calculations'!A20</f>
        <v>43387</v>
      </c>
      <c r="B19" s="263">
        <f ca="1">IF('1. Inputs'!$D$10="NI",'6. STD Calculations'!$AJ20*'1. Inputs'!$D$55,'6. STD Calculations'!$AJ20)</f>
        <v>0</v>
      </c>
    </row>
    <row r="20" spans="1:2" x14ac:dyDescent="0.25">
      <c r="A20" s="106">
        <f>'3. NEW Calculations'!A21</f>
        <v>43388</v>
      </c>
      <c r="B20" s="263">
        <f ca="1">IF('1. Inputs'!$D$10="NI",'6. STD Calculations'!$AJ21*'1. Inputs'!$D$55,'6. STD Calculations'!$AJ21)</f>
        <v>0</v>
      </c>
    </row>
    <row r="21" spans="1:2" x14ac:dyDescent="0.25">
      <c r="A21" s="106">
        <f>'3. NEW Calculations'!A22</f>
        <v>43389</v>
      </c>
      <c r="B21" s="263">
        <f ca="1">IF('1. Inputs'!$D$10="NI",'6. STD Calculations'!$AJ22*'1. Inputs'!$D$55,'6. STD Calculations'!$AJ22)</f>
        <v>0</v>
      </c>
    </row>
    <row r="22" spans="1:2" x14ac:dyDescent="0.25">
      <c r="A22" s="106">
        <f>'3. NEW Calculations'!A23</f>
        <v>43390</v>
      </c>
      <c r="B22" s="263">
        <f ca="1">IF('1. Inputs'!$D$10="NI",'6. STD Calculations'!$AJ23*'1. Inputs'!$D$55,'6. STD Calculations'!$AJ23)</f>
        <v>0</v>
      </c>
    </row>
    <row r="23" spans="1:2" x14ac:dyDescent="0.25">
      <c r="A23" s="106">
        <f>'3. NEW Calculations'!A24</f>
        <v>43391</v>
      </c>
      <c r="B23" s="263">
        <f ca="1">IF('1. Inputs'!$D$10="NI",'6. STD Calculations'!$AJ24*'1. Inputs'!$D$55,'6. STD Calculations'!$AJ24)</f>
        <v>0</v>
      </c>
    </row>
    <row r="24" spans="1:2" x14ac:dyDescent="0.25">
      <c r="A24" s="106">
        <f>'3. NEW Calculations'!A25</f>
        <v>43392</v>
      </c>
      <c r="B24" s="263">
        <f ca="1">IF('1. Inputs'!$D$10="NI",'6. STD Calculations'!$AJ25*'1. Inputs'!$D$55,'6. STD Calculations'!$AJ25)</f>
        <v>0</v>
      </c>
    </row>
    <row r="25" spans="1:2" x14ac:dyDescent="0.25">
      <c r="A25" s="106">
        <f>'3. NEW Calculations'!A26</f>
        <v>43393</v>
      </c>
      <c r="B25" s="263">
        <f ca="1">IF('1. Inputs'!$D$10="NI",'6. STD Calculations'!$AJ26*'1. Inputs'!$D$55,'6. STD Calculations'!$AJ26)</f>
        <v>0</v>
      </c>
    </row>
    <row r="26" spans="1:2" x14ac:dyDescent="0.25">
      <c r="A26" s="106">
        <f>'3. NEW Calculations'!A27</f>
        <v>43394</v>
      </c>
      <c r="B26" s="263">
        <f ca="1">IF('1. Inputs'!$D$10="NI",'6. STD Calculations'!$AJ27*'1. Inputs'!$D$55,'6. STD Calculations'!$AJ27)</f>
        <v>0</v>
      </c>
    </row>
    <row r="27" spans="1:2" x14ac:dyDescent="0.25">
      <c r="A27" s="106">
        <f>'3. NEW Calculations'!A28</f>
        <v>43395</v>
      </c>
      <c r="B27" s="263">
        <f ca="1">IF('1. Inputs'!$D$10="NI",'6. STD Calculations'!$AJ28*'1. Inputs'!$D$55,'6. STD Calculations'!$AJ28)</f>
        <v>0</v>
      </c>
    </row>
    <row r="28" spans="1:2" x14ac:dyDescent="0.25">
      <c r="A28" s="106">
        <f>'3. NEW Calculations'!A29</f>
        <v>43396</v>
      </c>
      <c r="B28" s="263">
        <f ca="1">IF('1. Inputs'!$D$10="NI",'6. STD Calculations'!$AJ29*'1. Inputs'!$D$55,'6. STD Calculations'!$AJ29)</f>
        <v>0</v>
      </c>
    </row>
    <row r="29" spans="1:2" x14ac:dyDescent="0.25">
      <c r="A29" s="106">
        <f>'3. NEW Calculations'!A30</f>
        <v>43397</v>
      </c>
      <c r="B29" s="263">
        <f ca="1">IF('1. Inputs'!$D$10="NI",'6. STD Calculations'!$AJ30*'1. Inputs'!$D$55,'6. STD Calculations'!$AJ30)</f>
        <v>0</v>
      </c>
    </row>
    <row r="30" spans="1:2" x14ac:dyDescent="0.25">
      <c r="A30" s="106">
        <f>'3. NEW Calculations'!A31</f>
        <v>43398</v>
      </c>
      <c r="B30" s="263">
        <f ca="1">IF('1. Inputs'!$D$10="NI",'6. STD Calculations'!$AJ31*'1. Inputs'!$D$55,'6. STD Calculations'!$AJ31)</f>
        <v>0</v>
      </c>
    </row>
    <row r="31" spans="1:2" x14ac:dyDescent="0.25">
      <c r="A31" s="106">
        <f>'3. NEW Calculations'!A32</f>
        <v>43399</v>
      </c>
      <c r="B31" s="263">
        <f ca="1">IF('1. Inputs'!$D$10="NI",'6. STD Calculations'!$AJ32*'1. Inputs'!$D$55,'6. STD Calculations'!$AJ32)</f>
        <v>0</v>
      </c>
    </row>
    <row r="32" spans="1:2" x14ac:dyDescent="0.25">
      <c r="A32" s="106">
        <f>'3. NEW Calculations'!A33</f>
        <v>43400</v>
      </c>
      <c r="B32" s="263">
        <f ca="1">IF('1. Inputs'!$D$10="NI",'6. STD Calculations'!$AJ33*'1. Inputs'!$D$55,'6. STD Calculations'!$AJ33)</f>
        <v>0</v>
      </c>
    </row>
    <row r="33" spans="1:2" x14ac:dyDescent="0.25">
      <c r="A33" s="106">
        <f>'3. NEW Calculations'!A34</f>
        <v>43401</v>
      </c>
      <c r="B33" s="263">
        <f ca="1">IF('1. Inputs'!$D$10="NI",'6. STD Calculations'!$AJ34*'1. Inputs'!$D$55,'6. STD Calculations'!$AJ34)</f>
        <v>0</v>
      </c>
    </row>
    <row r="34" spans="1:2" x14ac:dyDescent="0.25">
      <c r="A34" s="106">
        <f>'3. NEW Calculations'!A35</f>
        <v>43402</v>
      </c>
      <c r="B34" s="263">
        <f ca="1">IF('1. Inputs'!$D$10="NI",'6. STD Calculations'!$AJ35*'1. Inputs'!$D$55,'6. STD Calculations'!$AJ35)</f>
        <v>0</v>
      </c>
    </row>
    <row r="35" spans="1:2" x14ac:dyDescent="0.25">
      <c r="A35" s="106">
        <f>'3. NEW Calculations'!A36</f>
        <v>43403</v>
      </c>
      <c r="B35" s="263">
        <f ca="1">IF('1. Inputs'!$D$10="NI",'6. STD Calculations'!$AJ36*'1. Inputs'!$D$55,'6. STD Calculations'!$AJ36)</f>
        <v>0</v>
      </c>
    </row>
    <row r="36" spans="1:2" x14ac:dyDescent="0.25">
      <c r="A36" s="106">
        <f>'3. NEW Calculations'!A37</f>
        <v>43404</v>
      </c>
      <c r="B36" s="263">
        <f ca="1">IF('1. Inputs'!$D$10="NI",'6. STD Calculations'!$AJ37*'1. Inputs'!$D$55,'6. STD Calculations'!$AJ37)</f>
        <v>0</v>
      </c>
    </row>
    <row r="37" spans="1:2" x14ac:dyDescent="0.25">
      <c r="A37" s="106">
        <f>'3. NEW Calculations'!A38</f>
        <v>43405</v>
      </c>
      <c r="B37" s="263">
        <f ca="1">IF('1. Inputs'!$D$10="NI",'6. STD Calculations'!$AJ38*'1. Inputs'!$D$55,'6. STD Calculations'!$AJ38)</f>
        <v>0</v>
      </c>
    </row>
    <row r="38" spans="1:2" x14ac:dyDescent="0.25">
      <c r="A38" s="106">
        <f>'3. NEW Calculations'!A39</f>
        <v>43406</v>
      </c>
      <c r="B38" s="263">
        <f ca="1">IF('1. Inputs'!$D$10="NI",'6. STD Calculations'!$AJ39*'1. Inputs'!$D$55,'6. STD Calculations'!$AJ39)</f>
        <v>0</v>
      </c>
    </row>
    <row r="39" spans="1:2" x14ac:dyDescent="0.25">
      <c r="A39" s="106">
        <f>'3. NEW Calculations'!A40</f>
        <v>43407</v>
      </c>
      <c r="B39" s="263">
        <f ca="1">IF('1. Inputs'!$D$10="NI",'6. STD Calculations'!$AJ40*'1. Inputs'!$D$55,'6. STD Calculations'!$AJ40)</f>
        <v>0</v>
      </c>
    </row>
    <row r="40" spans="1:2" x14ac:dyDescent="0.25">
      <c r="A40" s="106">
        <f>'3. NEW Calculations'!A41</f>
        <v>43408</v>
      </c>
      <c r="B40" s="263">
        <f ca="1">IF('1. Inputs'!$D$10="NI",'6. STD Calculations'!$AJ41*'1. Inputs'!$D$55,'6. STD Calculations'!$AJ41)</f>
        <v>0</v>
      </c>
    </row>
    <row r="41" spans="1:2" x14ac:dyDescent="0.25">
      <c r="A41" s="106">
        <f>'3. NEW Calculations'!A42</f>
        <v>43409</v>
      </c>
      <c r="B41" s="263">
        <f ca="1">IF('1. Inputs'!$D$10="NI",'6. STD Calculations'!$AJ42*'1. Inputs'!$D$55,'6. STD Calculations'!$AJ42)</f>
        <v>0</v>
      </c>
    </row>
    <row r="42" spans="1:2" x14ac:dyDescent="0.25">
      <c r="A42" s="106">
        <f>'3. NEW Calculations'!A43</f>
        <v>43410</v>
      </c>
      <c r="B42" s="263">
        <f ca="1">IF('1. Inputs'!$D$10="NI",'6. STD Calculations'!$AJ43*'1. Inputs'!$D$55,'6. STD Calculations'!$AJ43)</f>
        <v>0</v>
      </c>
    </row>
    <row r="43" spans="1:2" x14ac:dyDescent="0.25">
      <c r="A43" s="106">
        <f>'3. NEW Calculations'!A44</f>
        <v>43411</v>
      </c>
      <c r="B43" s="263">
        <f ca="1">IF('1. Inputs'!$D$10="NI",'6. STD Calculations'!$AJ44*'1. Inputs'!$D$55,'6. STD Calculations'!$AJ44)</f>
        <v>0</v>
      </c>
    </row>
    <row r="44" spans="1:2" x14ac:dyDescent="0.25">
      <c r="A44" s="106">
        <f>'3. NEW Calculations'!A45</f>
        <v>43412</v>
      </c>
      <c r="B44" s="263">
        <f ca="1">IF('1. Inputs'!$D$10="NI",'6. STD Calculations'!$AJ45*'1. Inputs'!$D$55,'6. STD Calculations'!$AJ45)</f>
        <v>0</v>
      </c>
    </row>
    <row r="45" spans="1:2" x14ac:dyDescent="0.25">
      <c r="A45" s="106">
        <f>'3. NEW Calculations'!A46</f>
        <v>43413</v>
      </c>
      <c r="B45" s="263">
        <f ca="1">IF('1. Inputs'!$D$10="NI",'6. STD Calculations'!$AJ46*'1. Inputs'!$D$55,'6. STD Calculations'!$AJ46)</f>
        <v>0</v>
      </c>
    </row>
    <row r="46" spans="1:2" x14ac:dyDescent="0.25">
      <c r="A46" s="106">
        <f>'3. NEW Calculations'!A47</f>
        <v>43414</v>
      </c>
      <c r="B46" s="263">
        <f ca="1">IF('1. Inputs'!$D$10="NI",'6. STD Calculations'!$AJ47*'1. Inputs'!$D$55,'6. STD Calculations'!$AJ47)</f>
        <v>0</v>
      </c>
    </row>
    <row r="47" spans="1:2" x14ac:dyDescent="0.25">
      <c r="A47" s="106">
        <f>'3. NEW Calculations'!A48</f>
        <v>43415</v>
      </c>
      <c r="B47" s="263">
        <f ca="1">IF('1. Inputs'!$D$10="NI",'6. STD Calculations'!$AJ48*'1. Inputs'!$D$55,'6. STD Calculations'!$AJ48)</f>
        <v>0</v>
      </c>
    </row>
    <row r="48" spans="1:2" x14ac:dyDescent="0.25">
      <c r="A48" s="106">
        <f>'3. NEW Calculations'!A49</f>
        <v>43416</v>
      </c>
      <c r="B48" s="263">
        <f ca="1">IF('1. Inputs'!$D$10="NI",'6. STD Calculations'!$AJ49*'1. Inputs'!$D$55,'6. STD Calculations'!$AJ49)</f>
        <v>0</v>
      </c>
    </row>
    <row r="49" spans="1:2" x14ac:dyDescent="0.25">
      <c r="A49" s="106">
        <f>'3. NEW Calculations'!A50</f>
        <v>43417</v>
      </c>
      <c r="B49" s="263">
        <f ca="1">IF('1. Inputs'!$D$10="NI",'6. STD Calculations'!$AJ50*'1. Inputs'!$D$55,'6. STD Calculations'!$AJ50)</f>
        <v>0</v>
      </c>
    </row>
    <row r="50" spans="1:2" x14ac:dyDescent="0.25">
      <c r="A50" s="106">
        <f>'3. NEW Calculations'!A51</f>
        <v>43418</v>
      </c>
      <c r="B50" s="263">
        <f ca="1">IF('1. Inputs'!$D$10="NI",'6. STD Calculations'!$AJ51*'1. Inputs'!$D$55,'6. STD Calculations'!$AJ51)</f>
        <v>0</v>
      </c>
    </row>
    <row r="51" spans="1:2" x14ac:dyDescent="0.25">
      <c r="A51" s="106">
        <f>'3. NEW Calculations'!A52</f>
        <v>43419</v>
      </c>
      <c r="B51" s="263">
        <f ca="1">IF('1. Inputs'!$D$10="NI",'6. STD Calculations'!$AJ52*'1. Inputs'!$D$55,'6. STD Calculations'!$AJ52)</f>
        <v>0</v>
      </c>
    </row>
    <row r="52" spans="1:2" x14ac:dyDescent="0.25">
      <c r="A52" s="106">
        <f>'3. NEW Calculations'!A53</f>
        <v>43420</v>
      </c>
      <c r="B52" s="263">
        <f ca="1">IF('1. Inputs'!$D$10="NI",'6. STD Calculations'!$AJ53*'1. Inputs'!$D$55,'6. STD Calculations'!$AJ53)</f>
        <v>0</v>
      </c>
    </row>
    <row r="53" spans="1:2" x14ac:dyDescent="0.25">
      <c r="A53" s="106">
        <f>'3. NEW Calculations'!A54</f>
        <v>43421</v>
      </c>
      <c r="B53" s="263">
        <f ca="1">IF('1. Inputs'!$D$10="NI",'6. STD Calculations'!$AJ54*'1. Inputs'!$D$55,'6. STD Calculations'!$AJ54)</f>
        <v>0</v>
      </c>
    </row>
    <row r="54" spans="1:2" x14ac:dyDescent="0.25">
      <c r="A54" s="106">
        <f>'3. NEW Calculations'!A55</f>
        <v>43422</v>
      </c>
      <c r="B54" s="263">
        <f ca="1">IF('1. Inputs'!$D$10="NI",'6. STD Calculations'!$AJ55*'1. Inputs'!$D$55,'6. STD Calculations'!$AJ55)</f>
        <v>0</v>
      </c>
    </row>
    <row r="55" spans="1:2" x14ac:dyDescent="0.25">
      <c r="A55" s="106">
        <f>'3. NEW Calculations'!A56</f>
        <v>43423</v>
      </c>
      <c r="B55" s="263">
        <f ca="1">IF('1. Inputs'!$D$10="NI",'6. STD Calculations'!$AJ56*'1. Inputs'!$D$55,'6. STD Calculations'!$AJ56)</f>
        <v>0</v>
      </c>
    </row>
    <row r="56" spans="1:2" x14ac:dyDescent="0.25">
      <c r="A56" s="106">
        <f>'3. NEW Calculations'!A57</f>
        <v>43424</v>
      </c>
      <c r="B56" s="263">
        <f ca="1">IF('1. Inputs'!$D$10="NI",'6. STD Calculations'!$AJ57*'1. Inputs'!$D$55,'6. STD Calculations'!$AJ57)</f>
        <v>0</v>
      </c>
    </row>
    <row r="57" spans="1:2" x14ac:dyDescent="0.25">
      <c r="A57" s="106">
        <f>'3. NEW Calculations'!A58</f>
        <v>43425</v>
      </c>
      <c r="B57" s="263">
        <f ca="1">IF('1. Inputs'!$D$10="NI",'6. STD Calculations'!$AJ58*'1. Inputs'!$D$55,'6. STD Calculations'!$AJ58)</f>
        <v>0</v>
      </c>
    </row>
    <row r="58" spans="1:2" x14ac:dyDescent="0.25">
      <c r="A58" s="106">
        <f>'3. NEW Calculations'!A59</f>
        <v>43426</v>
      </c>
      <c r="B58" s="263">
        <f ca="1">IF('1. Inputs'!$D$10="NI",'6. STD Calculations'!$AJ59*'1. Inputs'!$D$55,'6. STD Calculations'!$AJ59)</f>
        <v>0</v>
      </c>
    </row>
    <row r="59" spans="1:2" x14ac:dyDescent="0.25">
      <c r="A59" s="106">
        <f>'3. NEW Calculations'!A60</f>
        <v>43427</v>
      </c>
      <c r="B59" s="263">
        <f ca="1">IF('1. Inputs'!$D$10="NI",'6. STD Calculations'!$AJ60*'1. Inputs'!$D$55,'6. STD Calculations'!$AJ60)</f>
        <v>0</v>
      </c>
    </row>
    <row r="60" spans="1:2" x14ac:dyDescent="0.25">
      <c r="A60" s="106">
        <f>'3. NEW Calculations'!A61</f>
        <v>43428</v>
      </c>
      <c r="B60" s="263">
        <f ca="1">IF('1. Inputs'!$D$10="NI",'6. STD Calculations'!$AJ61*'1. Inputs'!$D$55,'6. STD Calculations'!$AJ61)</f>
        <v>0</v>
      </c>
    </row>
    <row r="61" spans="1:2" x14ac:dyDescent="0.25">
      <c r="A61" s="106">
        <f>'3. NEW Calculations'!A62</f>
        <v>43429</v>
      </c>
      <c r="B61" s="263">
        <f ca="1">IF('1. Inputs'!$D$10="NI",'6. STD Calculations'!$AJ62*'1. Inputs'!$D$55,'6. STD Calculations'!$AJ62)</f>
        <v>0</v>
      </c>
    </row>
    <row r="62" spans="1:2" x14ac:dyDescent="0.25">
      <c r="A62" s="106">
        <f>'3. NEW Calculations'!A63</f>
        <v>43430</v>
      </c>
      <c r="B62" s="263">
        <f ca="1">IF('1. Inputs'!$D$10="NI",'6. STD Calculations'!$AJ63*'1. Inputs'!$D$55,'6. STD Calculations'!$AJ63)</f>
        <v>0</v>
      </c>
    </row>
    <row r="63" spans="1:2" x14ac:dyDescent="0.25">
      <c r="A63" s="106">
        <f>'3. NEW Calculations'!A64</f>
        <v>43431</v>
      </c>
      <c r="B63" s="263">
        <f ca="1">IF('1. Inputs'!$D$10="NI",'6. STD Calculations'!$AJ64*'1. Inputs'!$D$55,'6. STD Calculations'!$AJ64)</f>
        <v>0</v>
      </c>
    </row>
    <row r="64" spans="1:2" x14ac:dyDescent="0.25">
      <c r="A64" s="106">
        <f>'3. NEW Calculations'!A65</f>
        <v>43432</v>
      </c>
      <c r="B64" s="263">
        <f ca="1">IF('1. Inputs'!$D$10="NI",'6. STD Calculations'!$AJ65*'1. Inputs'!$D$55,'6. STD Calculations'!$AJ65)</f>
        <v>0</v>
      </c>
    </row>
    <row r="65" spans="1:2" x14ac:dyDescent="0.25">
      <c r="A65" s="106">
        <f>'3. NEW Calculations'!A66</f>
        <v>43433</v>
      </c>
      <c r="B65" s="263">
        <f ca="1">IF('1. Inputs'!$D$10="NI",'6. STD Calculations'!$AJ66*'1. Inputs'!$D$55,'6. STD Calculations'!$AJ66)</f>
        <v>0</v>
      </c>
    </row>
    <row r="66" spans="1:2" x14ac:dyDescent="0.25">
      <c r="A66" s="106">
        <f>'3. NEW Calculations'!A67</f>
        <v>43434</v>
      </c>
      <c r="B66" s="263">
        <f ca="1">IF('1. Inputs'!$D$10="NI",'6. STD Calculations'!$AJ67*'1. Inputs'!$D$55,'6. STD Calculations'!$AJ67)</f>
        <v>0</v>
      </c>
    </row>
    <row r="67" spans="1:2" x14ac:dyDescent="0.25">
      <c r="A67" s="106">
        <f>'3. NEW Calculations'!A68</f>
        <v>43435</v>
      </c>
      <c r="B67" s="263">
        <f ca="1">IF('1. Inputs'!$D$10="NI",'6. STD Calculations'!$AJ68*'1. Inputs'!$D$55,'6. STD Calculations'!$AJ68)</f>
        <v>0</v>
      </c>
    </row>
    <row r="68" spans="1:2" x14ac:dyDescent="0.25">
      <c r="A68" s="106">
        <f>'3. NEW Calculations'!A69</f>
        <v>43436</v>
      </c>
      <c r="B68" s="263">
        <f ca="1">IF('1. Inputs'!$D$10="NI",'6. STD Calculations'!$AJ69*'1. Inputs'!$D$55,'6. STD Calculations'!$AJ69)</f>
        <v>0</v>
      </c>
    </row>
    <row r="69" spans="1:2" x14ac:dyDescent="0.25">
      <c r="A69" s="106">
        <f>'3. NEW Calculations'!A70</f>
        <v>43437</v>
      </c>
      <c r="B69" s="263">
        <f ca="1">IF('1. Inputs'!$D$10="NI",'6. STD Calculations'!$AJ70*'1. Inputs'!$D$55,'6. STD Calculations'!$AJ70)</f>
        <v>0</v>
      </c>
    </row>
    <row r="70" spans="1:2" x14ac:dyDescent="0.25">
      <c r="A70" s="106">
        <f>'3. NEW Calculations'!A71</f>
        <v>43438</v>
      </c>
      <c r="B70" s="263">
        <f ca="1">IF('1. Inputs'!$D$10="NI",'6. STD Calculations'!$AJ71*'1. Inputs'!$D$55,'6. STD Calculations'!$AJ71)</f>
        <v>0</v>
      </c>
    </row>
    <row r="71" spans="1:2" x14ac:dyDescent="0.25">
      <c r="A71" s="106">
        <f>'3. NEW Calculations'!A72</f>
        <v>43439</v>
      </c>
      <c r="B71" s="263">
        <f ca="1">IF('1. Inputs'!$D$10="NI",'6. STD Calculations'!$AJ72*'1. Inputs'!$D$55,'6. STD Calculations'!$AJ72)</f>
        <v>0</v>
      </c>
    </row>
    <row r="72" spans="1:2" x14ac:dyDescent="0.25">
      <c r="A72" s="106">
        <f>'3. NEW Calculations'!A73</f>
        <v>43440</v>
      </c>
      <c r="B72" s="263">
        <f ca="1">IF('1. Inputs'!$D$10="NI",'6. STD Calculations'!$AJ73*'1. Inputs'!$D$55,'6. STD Calculations'!$AJ73)</f>
        <v>0</v>
      </c>
    </row>
    <row r="73" spans="1:2" x14ac:dyDescent="0.25">
      <c r="A73" s="106">
        <f>'3. NEW Calculations'!A74</f>
        <v>43441</v>
      </c>
      <c r="B73" s="263">
        <f ca="1">IF('1. Inputs'!$D$10="NI",'6. STD Calculations'!$AJ74*'1. Inputs'!$D$55,'6. STD Calculations'!$AJ74)</f>
        <v>0</v>
      </c>
    </row>
    <row r="74" spans="1:2" x14ac:dyDescent="0.25">
      <c r="A74" s="106">
        <f>'3. NEW Calculations'!A75</f>
        <v>43442</v>
      </c>
      <c r="B74" s="263">
        <f ca="1">IF('1. Inputs'!$D$10="NI",'6. STD Calculations'!$AJ75*'1. Inputs'!$D$55,'6. STD Calculations'!$AJ75)</f>
        <v>0</v>
      </c>
    </row>
    <row r="75" spans="1:2" x14ac:dyDescent="0.25">
      <c r="A75" s="106">
        <f>'3. NEW Calculations'!A76</f>
        <v>43443</v>
      </c>
      <c r="B75" s="263">
        <f ca="1">IF('1. Inputs'!$D$10="NI",'6. STD Calculations'!$AJ76*'1. Inputs'!$D$55,'6. STD Calculations'!$AJ76)</f>
        <v>0</v>
      </c>
    </row>
    <row r="76" spans="1:2" x14ac:dyDescent="0.25">
      <c r="A76" s="106">
        <f>'3. NEW Calculations'!A77</f>
        <v>43444</v>
      </c>
      <c r="B76" s="263">
        <f ca="1">IF('1. Inputs'!$D$10="NI",'6. STD Calculations'!$AJ77*'1. Inputs'!$D$55,'6. STD Calculations'!$AJ77)</f>
        <v>0</v>
      </c>
    </row>
    <row r="77" spans="1:2" x14ac:dyDescent="0.25">
      <c r="A77" s="106">
        <f>'3. NEW Calculations'!A78</f>
        <v>43445</v>
      </c>
      <c r="B77" s="263">
        <f ca="1">IF('1. Inputs'!$D$10="NI",'6. STD Calculations'!$AJ78*'1. Inputs'!$D$55,'6. STD Calculations'!$AJ78)</f>
        <v>0</v>
      </c>
    </row>
    <row r="78" spans="1:2" x14ac:dyDescent="0.25">
      <c r="A78" s="106">
        <f>'3. NEW Calculations'!A79</f>
        <v>43446</v>
      </c>
      <c r="B78" s="263">
        <f ca="1">IF('1. Inputs'!$D$10="NI",'6. STD Calculations'!$AJ79*'1. Inputs'!$D$55,'6. STD Calculations'!$AJ79)</f>
        <v>0</v>
      </c>
    </row>
    <row r="79" spans="1:2" x14ac:dyDescent="0.25">
      <c r="A79" s="106">
        <f>'3. NEW Calculations'!A80</f>
        <v>43447</v>
      </c>
      <c r="B79" s="263">
        <f ca="1">IF('1. Inputs'!$D$10="NI",'6. STD Calculations'!$AJ80*'1. Inputs'!$D$55,'6. STD Calculations'!$AJ80)</f>
        <v>0</v>
      </c>
    </row>
    <row r="80" spans="1:2" x14ac:dyDescent="0.25">
      <c r="A80" s="106">
        <f>'3. NEW Calculations'!A81</f>
        <v>43448</v>
      </c>
      <c r="B80" s="263">
        <f ca="1">IF('1. Inputs'!$D$10="NI",'6. STD Calculations'!$AJ81*'1. Inputs'!$D$55,'6. STD Calculations'!$AJ81)</f>
        <v>0</v>
      </c>
    </row>
    <row r="81" spans="1:2" x14ac:dyDescent="0.25">
      <c r="A81" s="106">
        <f>'3. NEW Calculations'!A82</f>
        <v>43449</v>
      </c>
      <c r="B81" s="263">
        <f ca="1">IF('1. Inputs'!$D$10="NI",'6. STD Calculations'!$AJ82*'1. Inputs'!$D$55,'6. STD Calculations'!$AJ82)</f>
        <v>0</v>
      </c>
    </row>
    <row r="82" spans="1:2" x14ac:dyDescent="0.25">
      <c r="A82" s="106">
        <f>'3. NEW Calculations'!A83</f>
        <v>43450</v>
      </c>
      <c r="B82" s="263">
        <f ca="1">IF('1. Inputs'!$D$10="NI",'6. STD Calculations'!$AJ83*'1. Inputs'!$D$55,'6. STD Calculations'!$AJ83)</f>
        <v>0</v>
      </c>
    </row>
    <row r="83" spans="1:2" x14ac:dyDescent="0.25">
      <c r="A83" s="106">
        <f>'3. NEW Calculations'!A84</f>
        <v>43451</v>
      </c>
      <c r="B83" s="263">
        <f ca="1">IF('1. Inputs'!$D$10="NI",'6. STD Calculations'!$AJ84*'1. Inputs'!$D$55,'6. STD Calculations'!$AJ84)</f>
        <v>0</v>
      </c>
    </row>
    <row r="84" spans="1:2" x14ac:dyDescent="0.25">
      <c r="A84" s="106">
        <f>'3. NEW Calculations'!A85</f>
        <v>43452</v>
      </c>
      <c r="B84" s="263">
        <f ca="1">IF('1. Inputs'!$D$10="NI",'6. STD Calculations'!$AJ85*'1. Inputs'!$D$55,'6. STD Calculations'!$AJ85)</f>
        <v>0</v>
      </c>
    </row>
    <row r="85" spans="1:2" x14ac:dyDescent="0.25">
      <c r="A85" s="106">
        <f>'3. NEW Calculations'!A86</f>
        <v>43453</v>
      </c>
      <c r="B85" s="263">
        <f ca="1">IF('1. Inputs'!$D$10="NI",'6. STD Calculations'!$AJ86*'1. Inputs'!$D$55,'6. STD Calculations'!$AJ86)</f>
        <v>0</v>
      </c>
    </row>
    <row r="86" spans="1:2" x14ac:dyDescent="0.25">
      <c r="A86" s="106">
        <f>'3. NEW Calculations'!A87</f>
        <v>43454</v>
      </c>
      <c r="B86" s="263">
        <f ca="1">IF('1. Inputs'!$D$10="NI",'6. STD Calculations'!$AJ87*'1. Inputs'!$D$55,'6. STD Calculations'!$AJ87)</f>
        <v>0</v>
      </c>
    </row>
    <row r="87" spans="1:2" x14ac:dyDescent="0.25">
      <c r="A87" s="106">
        <f>'3. NEW Calculations'!A88</f>
        <v>43455</v>
      </c>
      <c r="B87" s="263">
        <f ca="1">IF('1. Inputs'!$D$10="NI",'6. STD Calculations'!$AJ88*'1. Inputs'!$D$55,'6. STD Calculations'!$AJ88)</f>
        <v>0</v>
      </c>
    </row>
    <row r="88" spans="1:2" x14ac:dyDescent="0.25">
      <c r="A88" s="106">
        <f>'3. NEW Calculations'!A89</f>
        <v>43456</v>
      </c>
      <c r="B88" s="263">
        <f ca="1">IF('1. Inputs'!$D$10="NI",'6. STD Calculations'!$AJ89*'1. Inputs'!$D$55,'6. STD Calculations'!$AJ89)</f>
        <v>0</v>
      </c>
    </row>
    <row r="89" spans="1:2" x14ac:dyDescent="0.25">
      <c r="A89" s="106">
        <f>'3. NEW Calculations'!A90</f>
        <v>43457</v>
      </c>
      <c r="B89" s="263">
        <f ca="1">IF('1. Inputs'!$D$10="NI",'6. STD Calculations'!$AJ90*'1. Inputs'!$D$55,'6. STD Calculations'!$AJ90)</f>
        <v>0</v>
      </c>
    </row>
    <row r="90" spans="1:2" x14ac:dyDescent="0.25">
      <c r="A90" s="106">
        <f>'3. NEW Calculations'!A91</f>
        <v>43458</v>
      </c>
      <c r="B90" s="263">
        <f ca="1">IF('1. Inputs'!$D$10="NI",'6. STD Calculations'!$AJ91*'1. Inputs'!$D$55,'6. STD Calculations'!$AJ91)</f>
        <v>0</v>
      </c>
    </row>
    <row r="91" spans="1:2" x14ac:dyDescent="0.25">
      <c r="A91" s="106">
        <f>'3. NEW Calculations'!A92</f>
        <v>43459</v>
      </c>
      <c r="B91" s="263">
        <f ca="1">IF('1. Inputs'!$D$10="NI",'6. STD Calculations'!$AJ92*'1. Inputs'!$D$55,'6. STD Calculations'!$AJ92)</f>
        <v>0</v>
      </c>
    </row>
    <row r="92" spans="1:2" x14ac:dyDescent="0.25">
      <c r="A92" s="106">
        <f>'3. NEW Calculations'!A93</f>
        <v>43460</v>
      </c>
      <c r="B92" s="263">
        <f ca="1">IF('1. Inputs'!$D$10="NI",'6. STD Calculations'!$AJ93*'1. Inputs'!$D$55,'6. STD Calculations'!$AJ93)</f>
        <v>0</v>
      </c>
    </row>
    <row r="93" spans="1:2" x14ac:dyDescent="0.25">
      <c r="A93" s="106">
        <f>'3. NEW Calculations'!A94</f>
        <v>43461</v>
      </c>
      <c r="B93" s="263">
        <f ca="1">IF('1. Inputs'!$D$10="NI",'6. STD Calculations'!$AJ94*'1. Inputs'!$D$55,'6. STD Calculations'!$AJ94)</f>
        <v>0</v>
      </c>
    </row>
    <row r="94" spans="1:2" x14ac:dyDescent="0.25">
      <c r="A94" s="106">
        <f>'3. NEW Calculations'!A95</f>
        <v>43462</v>
      </c>
      <c r="B94" s="263">
        <f ca="1">IF('1. Inputs'!$D$10="NI",'6. STD Calculations'!$AJ95*'1. Inputs'!$D$55,'6. STD Calculations'!$AJ95)</f>
        <v>0</v>
      </c>
    </row>
    <row r="95" spans="1:2" x14ac:dyDescent="0.25">
      <c r="A95" s="106">
        <f>'3. NEW Calculations'!A96</f>
        <v>43463</v>
      </c>
      <c r="B95" s="263">
        <f ca="1">IF('1. Inputs'!$D$10="NI",'6. STD Calculations'!$AJ96*'1. Inputs'!$D$55,'6. STD Calculations'!$AJ96)</f>
        <v>0</v>
      </c>
    </row>
    <row r="96" spans="1:2" x14ac:dyDescent="0.25">
      <c r="A96" s="106">
        <f>'3. NEW Calculations'!A97</f>
        <v>43464</v>
      </c>
      <c r="B96" s="263">
        <f ca="1">IF('1. Inputs'!$D$10="NI",'6. STD Calculations'!$AJ97*'1. Inputs'!$D$55,'6. STD Calculations'!$AJ97)</f>
        <v>0</v>
      </c>
    </row>
    <row r="97" spans="1:2" x14ac:dyDescent="0.25">
      <c r="A97" s="106">
        <f>'3. NEW Calculations'!A98</f>
        <v>43465</v>
      </c>
      <c r="B97" s="263">
        <f ca="1">IF('1. Inputs'!$D$10="NI",'6. STD Calculations'!$AJ98*'1. Inputs'!$D$55,'6. STD Calculations'!$AJ98)</f>
        <v>0</v>
      </c>
    </row>
    <row r="98" spans="1:2" x14ac:dyDescent="0.25">
      <c r="A98" s="106">
        <f>'3. NEW Calculations'!A99</f>
        <v>43466</v>
      </c>
      <c r="B98" s="263">
        <f ca="1">IF('1. Inputs'!$D$10="NI",'6. STD Calculations'!$AJ99*'1. Inputs'!$D$55,'6. STD Calculations'!$AJ99)</f>
        <v>0</v>
      </c>
    </row>
    <row r="99" spans="1:2" x14ac:dyDescent="0.25">
      <c r="A99" s="106">
        <f>'3. NEW Calculations'!A100</f>
        <v>43467</v>
      </c>
      <c r="B99" s="263">
        <f ca="1">IF('1. Inputs'!$D$10="NI",'6. STD Calculations'!$AJ100*'1. Inputs'!$D$55,'6. STD Calculations'!$AJ100)</f>
        <v>0</v>
      </c>
    </row>
    <row r="100" spans="1:2" x14ac:dyDescent="0.25">
      <c r="A100" s="106">
        <f>'3. NEW Calculations'!A101</f>
        <v>43468</v>
      </c>
      <c r="B100" s="263">
        <f ca="1">IF('1. Inputs'!$D$10="NI",'6. STD Calculations'!$AJ101*'1. Inputs'!$D$55,'6. STD Calculations'!$AJ101)</f>
        <v>0</v>
      </c>
    </row>
    <row r="101" spans="1:2" x14ac:dyDescent="0.25">
      <c r="A101" s="106">
        <f>'3. NEW Calculations'!A102</f>
        <v>43469</v>
      </c>
      <c r="B101" s="263">
        <f ca="1">IF('1. Inputs'!$D$10="NI",'6. STD Calculations'!$AJ102*'1. Inputs'!$D$55,'6. STD Calculations'!$AJ102)</f>
        <v>0</v>
      </c>
    </row>
    <row r="102" spans="1:2" x14ac:dyDescent="0.25">
      <c r="A102" s="106">
        <f>'3. NEW Calculations'!A103</f>
        <v>43470</v>
      </c>
      <c r="B102" s="263">
        <f ca="1">IF('1. Inputs'!$D$10="NI",'6. STD Calculations'!$AJ103*'1. Inputs'!$D$55,'6. STD Calculations'!$AJ103)</f>
        <v>0</v>
      </c>
    </row>
    <row r="103" spans="1:2" x14ac:dyDescent="0.25">
      <c r="A103" s="106">
        <f>'3. NEW Calculations'!A104</f>
        <v>43471</v>
      </c>
      <c r="B103" s="263">
        <f ca="1">IF('1. Inputs'!$D$10="NI",'6. STD Calculations'!$AJ104*'1. Inputs'!$D$55,'6. STD Calculations'!$AJ104)</f>
        <v>0</v>
      </c>
    </row>
    <row r="104" spans="1:2" x14ac:dyDescent="0.25">
      <c r="A104" s="106">
        <f>'3. NEW Calculations'!A105</f>
        <v>43472</v>
      </c>
      <c r="B104" s="263">
        <f ca="1">IF('1. Inputs'!$D$10="NI",'6. STD Calculations'!$AJ105*'1. Inputs'!$D$55,'6. STD Calculations'!$AJ105)</f>
        <v>0</v>
      </c>
    </row>
    <row r="105" spans="1:2" x14ac:dyDescent="0.25">
      <c r="A105" s="106">
        <f>'3. NEW Calculations'!A106</f>
        <v>43473</v>
      </c>
      <c r="B105" s="263">
        <f ca="1">IF('1. Inputs'!$D$10="NI",'6. STD Calculations'!$AJ106*'1. Inputs'!$D$55,'6. STD Calculations'!$AJ106)</f>
        <v>0</v>
      </c>
    </row>
    <row r="106" spans="1:2" x14ac:dyDescent="0.25">
      <c r="A106" s="106">
        <f>'3. NEW Calculations'!A107</f>
        <v>43474</v>
      </c>
      <c r="B106" s="263">
        <f ca="1">IF('1. Inputs'!$D$10="NI",'6. STD Calculations'!$AJ107*'1. Inputs'!$D$55,'6. STD Calculations'!$AJ107)</f>
        <v>0</v>
      </c>
    </row>
    <row r="107" spans="1:2" x14ac:dyDescent="0.25">
      <c r="A107" s="106">
        <f>'3. NEW Calculations'!A108</f>
        <v>43475</v>
      </c>
      <c r="B107" s="263">
        <f ca="1">IF('1. Inputs'!$D$10="NI",'6. STD Calculations'!$AJ108*'1. Inputs'!$D$55,'6. STD Calculations'!$AJ108)</f>
        <v>0</v>
      </c>
    </row>
    <row r="108" spans="1:2" x14ac:dyDescent="0.25">
      <c r="A108" s="106">
        <f>'3. NEW Calculations'!A109</f>
        <v>43476</v>
      </c>
      <c r="B108" s="263">
        <f ca="1">IF('1. Inputs'!$D$10="NI",'6. STD Calculations'!$AJ109*'1. Inputs'!$D$55,'6. STD Calculations'!$AJ109)</f>
        <v>0</v>
      </c>
    </row>
    <row r="109" spans="1:2" x14ac:dyDescent="0.25">
      <c r="A109" s="106">
        <f>'3. NEW Calculations'!A110</f>
        <v>43477</v>
      </c>
      <c r="B109" s="263">
        <f ca="1">IF('1. Inputs'!$D$10="NI",'6. STD Calculations'!$AJ110*'1. Inputs'!$D$55,'6. STD Calculations'!$AJ110)</f>
        <v>0</v>
      </c>
    </row>
    <row r="110" spans="1:2" x14ac:dyDescent="0.25">
      <c r="A110" s="106">
        <f>'3. NEW Calculations'!A111</f>
        <v>43478</v>
      </c>
      <c r="B110" s="263">
        <f ca="1">IF('1. Inputs'!$D$10="NI",'6. STD Calculations'!$AJ111*'1. Inputs'!$D$55,'6. STD Calculations'!$AJ111)</f>
        <v>0</v>
      </c>
    </row>
    <row r="111" spans="1:2" x14ac:dyDescent="0.25">
      <c r="A111" s="106">
        <f>'3. NEW Calculations'!A112</f>
        <v>43479</v>
      </c>
      <c r="B111" s="263">
        <f ca="1">IF('1. Inputs'!$D$10="NI",'6. STD Calculations'!$AJ112*'1. Inputs'!$D$55,'6. STD Calculations'!$AJ112)</f>
        <v>0</v>
      </c>
    </row>
    <row r="112" spans="1:2" x14ac:dyDescent="0.25">
      <c r="A112" s="106">
        <f>'3. NEW Calculations'!A113</f>
        <v>43480</v>
      </c>
      <c r="B112" s="263">
        <f ca="1">IF('1. Inputs'!$D$10="NI",'6. STD Calculations'!$AJ113*'1. Inputs'!$D$55,'6. STD Calculations'!$AJ113)</f>
        <v>0</v>
      </c>
    </row>
    <row r="113" spans="1:2" x14ac:dyDescent="0.25">
      <c r="A113" s="106">
        <f>'3. NEW Calculations'!A114</f>
        <v>43481</v>
      </c>
      <c r="B113" s="263">
        <f ca="1">IF('1. Inputs'!$D$10="NI",'6. STD Calculations'!$AJ114*'1. Inputs'!$D$55,'6. STD Calculations'!$AJ114)</f>
        <v>0</v>
      </c>
    </row>
    <row r="114" spans="1:2" x14ac:dyDescent="0.25">
      <c r="A114" s="103"/>
      <c r="B114" s="107"/>
    </row>
    <row r="115" spans="1:2" hidden="1" x14ac:dyDescent="0.25">
      <c r="A115" s="103"/>
      <c r="B115" s="107"/>
    </row>
    <row r="116" spans="1:2" hidden="1" x14ac:dyDescent="0.25">
      <c r="A116" s="103"/>
      <c r="B116" s="107"/>
    </row>
    <row r="117" spans="1:2" hidden="1" x14ac:dyDescent="0.25">
      <c r="A117" s="103"/>
      <c r="B117" s="107"/>
    </row>
    <row r="118" spans="1:2" hidden="1" x14ac:dyDescent="0.25">
      <c r="A118" s="103"/>
      <c r="B118" s="107"/>
    </row>
    <row r="119" spans="1:2" hidden="1" x14ac:dyDescent="0.25">
      <c r="A119" s="103"/>
      <c r="B119" s="107"/>
    </row>
    <row r="120" spans="1:2" hidden="1" x14ac:dyDescent="0.25">
      <c r="A120" s="103"/>
      <c r="B120" s="107"/>
    </row>
    <row r="121" spans="1:2" hidden="1" x14ac:dyDescent="0.25">
      <c r="A121" s="103"/>
      <c r="B121" s="107"/>
    </row>
    <row r="122" spans="1:2" hidden="1" x14ac:dyDescent="0.25">
      <c r="A122" s="103"/>
      <c r="B122" s="107"/>
    </row>
    <row r="123" spans="1:2" hidden="1" x14ac:dyDescent="0.25">
      <c r="A123" s="103"/>
      <c r="B123" s="107"/>
    </row>
    <row r="124" spans="1:2" hidden="1" x14ac:dyDescent="0.25">
      <c r="A124" s="103"/>
      <c r="B124" s="107"/>
    </row>
    <row r="125" spans="1:2" hidden="1" x14ac:dyDescent="0.25">
      <c r="A125" s="103"/>
      <c r="B125" s="107"/>
    </row>
    <row r="126" spans="1:2" hidden="1" x14ac:dyDescent="0.25">
      <c r="A126" s="103"/>
      <c r="B126" s="107"/>
    </row>
    <row r="127" spans="1:2" hidden="1" x14ac:dyDescent="0.25">
      <c r="A127" s="103"/>
      <c r="B127" s="107"/>
    </row>
    <row r="128" spans="1:2" hidden="1" x14ac:dyDescent="0.25">
      <c r="A128" s="103"/>
      <c r="B128" s="107"/>
    </row>
    <row r="129" spans="1:2" hidden="1" x14ac:dyDescent="0.25">
      <c r="A129" s="103"/>
      <c r="B129" s="107"/>
    </row>
    <row r="130" spans="1:2" hidden="1" x14ac:dyDescent="0.25">
      <c r="A130" s="103"/>
      <c r="B130" s="107"/>
    </row>
    <row r="131" spans="1:2" hidden="1" x14ac:dyDescent="0.25">
      <c r="A131" s="103"/>
      <c r="B131" s="107"/>
    </row>
    <row r="132" spans="1:2" hidden="1" x14ac:dyDescent="0.25">
      <c r="A132" s="103"/>
      <c r="B132" s="107"/>
    </row>
    <row r="133" spans="1:2" hidden="1" x14ac:dyDescent="0.25">
      <c r="A133" s="103"/>
      <c r="B133" s="107"/>
    </row>
    <row r="134" spans="1:2" hidden="1" x14ac:dyDescent="0.25">
      <c r="A134" s="103"/>
      <c r="B134" s="107"/>
    </row>
    <row r="135" spans="1:2" hidden="1" x14ac:dyDescent="0.25">
      <c r="A135" s="103"/>
      <c r="B135" s="107"/>
    </row>
    <row r="136" spans="1:2" hidden="1" x14ac:dyDescent="0.25">
      <c r="A136" s="103"/>
      <c r="B136" s="107"/>
    </row>
    <row r="137" spans="1:2" hidden="1" x14ac:dyDescent="0.25">
      <c r="A137" s="103"/>
      <c r="B137" s="107"/>
    </row>
    <row r="138" spans="1:2" hidden="1" x14ac:dyDescent="0.25">
      <c r="A138" s="103"/>
      <c r="B138" s="107"/>
    </row>
    <row r="139" spans="1:2" hidden="1" x14ac:dyDescent="0.25">
      <c r="A139" s="103"/>
      <c r="B139" s="107"/>
    </row>
    <row r="140" spans="1:2" hidden="1" x14ac:dyDescent="0.25">
      <c r="A140" s="103"/>
      <c r="B140" s="107"/>
    </row>
    <row r="141" spans="1:2" hidden="1" x14ac:dyDescent="0.25">
      <c r="A141" s="103"/>
      <c r="B141" s="107"/>
    </row>
    <row r="142" spans="1:2" hidden="1" x14ac:dyDescent="0.25">
      <c r="A142" s="103"/>
      <c r="B142" s="107"/>
    </row>
    <row r="143" spans="1:2" hidden="1" x14ac:dyDescent="0.25">
      <c r="A143" s="103"/>
      <c r="B143" s="107"/>
    </row>
    <row r="144" spans="1:2" hidden="1" x14ac:dyDescent="0.25">
      <c r="A144" s="103"/>
      <c r="B144" s="107"/>
    </row>
    <row r="145" spans="1:2" hidden="1" x14ac:dyDescent="0.25">
      <c r="A145" s="103"/>
      <c r="B145" s="107"/>
    </row>
    <row r="146" spans="1:2" hidden="1" x14ac:dyDescent="0.25">
      <c r="A146" s="103"/>
      <c r="B146" s="107"/>
    </row>
    <row r="147" spans="1:2" hidden="1" x14ac:dyDescent="0.25">
      <c r="A147" s="103"/>
      <c r="B147" s="107"/>
    </row>
    <row r="148" spans="1:2" hidden="1" x14ac:dyDescent="0.25">
      <c r="A148" s="103"/>
      <c r="B148" s="107"/>
    </row>
    <row r="149" spans="1:2" hidden="1" x14ac:dyDescent="0.25">
      <c r="A149" s="103"/>
      <c r="B149" s="107"/>
    </row>
    <row r="150" spans="1:2" hidden="1" x14ac:dyDescent="0.25">
      <c r="A150" s="103"/>
      <c r="B150" s="107"/>
    </row>
    <row r="151" spans="1:2" hidden="1" x14ac:dyDescent="0.25">
      <c r="A151" s="103"/>
      <c r="B151" s="107"/>
    </row>
    <row r="152" spans="1:2" hidden="1" x14ac:dyDescent="0.25">
      <c r="A152" s="103"/>
      <c r="B152" s="107"/>
    </row>
    <row r="153" spans="1:2" hidden="1" x14ac:dyDescent="0.25">
      <c r="A153" s="103"/>
      <c r="B153" s="107"/>
    </row>
    <row r="154" spans="1:2" hidden="1" x14ac:dyDescent="0.25">
      <c r="A154" s="103"/>
      <c r="B154" s="107"/>
    </row>
    <row r="155" spans="1:2" hidden="1" x14ac:dyDescent="0.25">
      <c r="A155" s="103"/>
      <c r="B155" s="107"/>
    </row>
    <row r="156" spans="1:2" hidden="1" x14ac:dyDescent="0.25">
      <c r="A156" s="103"/>
      <c r="B156" s="107"/>
    </row>
    <row r="157" spans="1:2" hidden="1" x14ac:dyDescent="0.25">
      <c r="A157" s="103"/>
      <c r="B157" s="107"/>
    </row>
    <row r="158" spans="1:2" hidden="1" x14ac:dyDescent="0.25">
      <c r="A158" s="103"/>
      <c r="B158" s="107"/>
    </row>
    <row r="159" spans="1:2" hidden="1" x14ac:dyDescent="0.25">
      <c r="A159" s="103"/>
      <c r="B159" s="107"/>
    </row>
    <row r="160" spans="1:2" hidden="1" x14ac:dyDescent="0.25">
      <c r="A160" s="103"/>
      <c r="B160" s="107"/>
    </row>
    <row r="161" spans="1:2" hidden="1" x14ac:dyDescent="0.25">
      <c r="A161" s="103"/>
      <c r="B161" s="107"/>
    </row>
    <row r="162" spans="1:2" hidden="1" x14ac:dyDescent="0.25">
      <c r="A162" s="103"/>
      <c r="B162" s="107"/>
    </row>
    <row r="163" spans="1:2" hidden="1" x14ac:dyDescent="0.25">
      <c r="A163" s="103"/>
      <c r="B163" s="107"/>
    </row>
    <row r="164" spans="1:2" hidden="1" x14ac:dyDescent="0.25">
      <c r="A164" s="103"/>
      <c r="B164" s="107"/>
    </row>
    <row r="165" spans="1:2" hidden="1" x14ac:dyDescent="0.25">
      <c r="A165" s="103"/>
      <c r="B165" s="107"/>
    </row>
    <row r="166" spans="1:2" hidden="1" x14ac:dyDescent="0.25">
      <c r="A166" s="103"/>
      <c r="B166" s="107"/>
    </row>
    <row r="167" spans="1:2" hidden="1" x14ac:dyDescent="0.25">
      <c r="A167" s="103"/>
      <c r="B167" s="107"/>
    </row>
    <row r="168" spans="1:2" hidden="1" x14ac:dyDescent="0.25">
      <c r="A168" s="103"/>
      <c r="B168" s="107"/>
    </row>
    <row r="169" spans="1:2" hidden="1" x14ac:dyDescent="0.25">
      <c r="A169" s="103"/>
      <c r="B169" s="107"/>
    </row>
    <row r="170" spans="1:2" hidden="1" x14ac:dyDescent="0.25">
      <c r="A170" s="103"/>
      <c r="B170" s="107"/>
    </row>
    <row r="171" spans="1:2" hidden="1" x14ac:dyDescent="0.25">
      <c r="A171" s="103"/>
      <c r="B171" s="107"/>
    </row>
    <row r="172" spans="1:2" hidden="1" x14ac:dyDescent="0.25">
      <c r="A172" s="103"/>
      <c r="B172" s="107"/>
    </row>
    <row r="173" spans="1:2" hidden="1" x14ac:dyDescent="0.25">
      <c r="A173" s="103"/>
      <c r="B173" s="107"/>
    </row>
    <row r="174" spans="1:2" hidden="1" x14ac:dyDescent="0.25">
      <c r="A174" s="103"/>
      <c r="B174" s="107"/>
    </row>
    <row r="175" spans="1:2" hidden="1" x14ac:dyDescent="0.25">
      <c r="A175" s="103"/>
      <c r="B175" s="107"/>
    </row>
    <row r="176" spans="1:2" hidden="1" x14ac:dyDescent="0.25">
      <c r="A176" s="103"/>
      <c r="B176" s="107"/>
    </row>
    <row r="177" spans="1:2" hidden="1" x14ac:dyDescent="0.25">
      <c r="A177" s="103"/>
      <c r="B177" s="107"/>
    </row>
    <row r="178" spans="1:2" hidden="1" x14ac:dyDescent="0.25">
      <c r="A178" s="103"/>
      <c r="B178" s="107"/>
    </row>
    <row r="179" spans="1:2" hidden="1" x14ac:dyDescent="0.25">
      <c r="A179" s="103"/>
      <c r="B179" s="107"/>
    </row>
    <row r="180" spans="1:2" hidden="1" x14ac:dyDescent="0.25">
      <c r="A180" s="103"/>
      <c r="B180" s="107"/>
    </row>
    <row r="181" spans="1:2" hidden="1" x14ac:dyDescent="0.25">
      <c r="A181" s="103"/>
      <c r="B181" s="107"/>
    </row>
    <row r="182" spans="1:2" hidden="1" x14ac:dyDescent="0.25">
      <c r="A182" s="103"/>
      <c r="B182" s="107"/>
    </row>
    <row r="183" spans="1:2" hidden="1" x14ac:dyDescent="0.25">
      <c r="A183" s="103"/>
      <c r="B183" s="107"/>
    </row>
    <row r="184" spans="1:2" hidden="1" x14ac:dyDescent="0.25">
      <c r="A184" s="103"/>
      <c r="B184" s="107"/>
    </row>
    <row r="185" spans="1:2" hidden="1" x14ac:dyDescent="0.25">
      <c r="A185" s="103"/>
      <c r="B185" s="107"/>
    </row>
    <row r="186" spans="1:2" hidden="1" x14ac:dyDescent="0.25">
      <c r="A186" s="103"/>
      <c r="B186" s="107"/>
    </row>
    <row r="187" spans="1:2" hidden="1" x14ac:dyDescent="0.25">
      <c r="A187" s="103"/>
      <c r="B187" s="107"/>
    </row>
    <row r="188" spans="1:2" hidden="1" x14ac:dyDescent="0.25">
      <c r="A188" s="103"/>
      <c r="B188" s="107"/>
    </row>
    <row r="189" spans="1:2" hidden="1" x14ac:dyDescent="0.25">
      <c r="A189" s="103"/>
      <c r="B189" s="107"/>
    </row>
    <row r="190" spans="1:2" hidden="1" x14ac:dyDescent="0.25">
      <c r="A190" s="103"/>
      <c r="B190" s="107"/>
    </row>
    <row r="191" spans="1:2" hidden="1" x14ac:dyDescent="0.25">
      <c r="A191" s="103"/>
      <c r="B191" s="107"/>
    </row>
    <row r="192" spans="1:2" hidden="1" x14ac:dyDescent="0.25">
      <c r="A192" s="103"/>
      <c r="B192" s="107"/>
    </row>
    <row r="193" spans="1:2" hidden="1" x14ac:dyDescent="0.25">
      <c r="A193" s="103"/>
      <c r="B193" s="107"/>
    </row>
    <row r="194" spans="1:2" hidden="1" x14ac:dyDescent="0.25">
      <c r="A194" s="103"/>
      <c r="B194" s="107"/>
    </row>
    <row r="195" spans="1:2" hidden="1" x14ac:dyDescent="0.25">
      <c r="A195" s="103"/>
      <c r="B195" s="107"/>
    </row>
    <row r="196" spans="1:2" hidden="1" x14ac:dyDescent="0.25">
      <c r="A196" s="103"/>
      <c r="B196" s="107"/>
    </row>
    <row r="197" spans="1:2" hidden="1" x14ac:dyDescent="0.25">
      <c r="A197" s="103"/>
      <c r="B197" s="107"/>
    </row>
    <row r="198" spans="1:2" hidden="1" x14ac:dyDescent="0.25">
      <c r="A198" s="103"/>
      <c r="B198" s="107"/>
    </row>
    <row r="199" spans="1:2" hidden="1" x14ac:dyDescent="0.25">
      <c r="A199" s="103"/>
      <c r="B199" s="107"/>
    </row>
    <row r="200" spans="1:2" hidden="1" x14ac:dyDescent="0.25">
      <c r="A200" s="103"/>
      <c r="B200" s="107"/>
    </row>
    <row r="201" spans="1:2" hidden="1" x14ac:dyDescent="0.25">
      <c r="A201" s="103"/>
      <c r="B201" s="107"/>
    </row>
    <row r="202" spans="1:2" hidden="1" x14ac:dyDescent="0.25">
      <c r="A202" s="103"/>
      <c r="B202" s="107"/>
    </row>
    <row r="203" spans="1:2" hidden="1" x14ac:dyDescent="0.25">
      <c r="A203" s="103"/>
      <c r="B203" s="107"/>
    </row>
    <row r="204" spans="1:2" hidden="1" x14ac:dyDescent="0.25">
      <c r="A204" s="103"/>
      <c r="B204" s="107"/>
    </row>
    <row r="205" spans="1:2" hidden="1" x14ac:dyDescent="0.25">
      <c r="A205" s="103"/>
      <c r="B205" s="107"/>
    </row>
    <row r="206" spans="1:2" hidden="1" x14ac:dyDescent="0.25">
      <c r="A206" s="103"/>
      <c r="B206" s="107"/>
    </row>
    <row r="207" spans="1:2" hidden="1" x14ac:dyDescent="0.25">
      <c r="A207" s="103"/>
      <c r="B207" s="107"/>
    </row>
    <row r="208" spans="1:2" hidden="1" x14ac:dyDescent="0.25">
      <c r="A208" s="103"/>
      <c r="B208" s="107"/>
    </row>
    <row r="209" spans="1:2" hidden="1" x14ac:dyDescent="0.25">
      <c r="A209" s="103"/>
      <c r="B209" s="107"/>
    </row>
    <row r="210" spans="1:2" hidden="1" x14ac:dyDescent="0.25">
      <c r="A210" s="103"/>
      <c r="B210" s="107"/>
    </row>
    <row r="211" spans="1:2" hidden="1" x14ac:dyDescent="0.25">
      <c r="A211" s="103"/>
      <c r="B211" s="107"/>
    </row>
    <row r="212" spans="1:2" hidden="1" x14ac:dyDescent="0.25">
      <c r="A212" s="103"/>
      <c r="B212" s="107"/>
    </row>
    <row r="213" spans="1:2" hidden="1" x14ac:dyDescent="0.25">
      <c r="A213" s="103"/>
      <c r="B213" s="107"/>
    </row>
    <row r="214" spans="1:2" hidden="1" x14ac:dyDescent="0.25">
      <c r="A214" s="103"/>
      <c r="B214" s="107"/>
    </row>
    <row r="215" spans="1:2" hidden="1" x14ac:dyDescent="0.25">
      <c r="A215" s="103"/>
      <c r="B215" s="107"/>
    </row>
    <row r="216" spans="1:2" hidden="1" x14ac:dyDescent="0.25">
      <c r="A216" s="103"/>
      <c r="B216" s="107"/>
    </row>
    <row r="217" spans="1:2" hidden="1" x14ac:dyDescent="0.25">
      <c r="A217" s="103"/>
      <c r="B217" s="107"/>
    </row>
    <row r="218" spans="1:2" hidden="1" x14ac:dyDescent="0.25">
      <c r="A218" s="103"/>
      <c r="B218" s="107"/>
    </row>
    <row r="219" spans="1:2" hidden="1" x14ac:dyDescent="0.25">
      <c r="A219" s="103"/>
      <c r="B219" s="107"/>
    </row>
    <row r="220" spans="1:2" hidden="1" x14ac:dyDescent="0.25">
      <c r="A220" s="103"/>
      <c r="B220" s="107"/>
    </row>
    <row r="221" spans="1:2" hidden="1" x14ac:dyDescent="0.25">
      <c r="A221" s="103"/>
      <c r="B221" s="107"/>
    </row>
    <row r="222" spans="1:2" hidden="1" x14ac:dyDescent="0.25">
      <c r="A222" s="103"/>
      <c r="B222" s="107"/>
    </row>
    <row r="223" spans="1:2" hidden="1" x14ac:dyDescent="0.25">
      <c r="A223" s="103"/>
      <c r="B223" s="107"/>
    </row>
    <row r="224" spans="1:2" hidden="1" x14ac:dyDescent="0.25">
      <c r="A224" s="103"/>
      <c r="B224" s="107"/>
    </row>
    <row r="225" spans="1:2" hidden="1" x14ac:dyDescent="0.25">
      <c r="A225" s="103"/>
      <c r="B225" s="107"/>
    </row>
    <row r="226" spans="1:2" hidden="1" x14ac:dyDescent="0.25">
      <c r="A226" s="103"/>
      <c r="B226" s="107"/>
    </row>
    <row r="227" spans="1:2" hidden="1" x14ac:dyDescent="0.25">
      <c r="A227" s="103"/>
      <c r="B227" s="107"/>
    </row>
    <row r="228" spans="1:2" hidden="1" x14ac:dyDescent="0.25">
      <c r="A228" s="103"/>
      <c r="B228" s="107"/>
    </row>
    <row r="229" spans="1:2" hidden="1" x14ac:dyDescent="0.25">
      <c r="A229" s="103"/>
      <c r="B229" s="107"/>
    </row>
    <row r="230" spans="1:2" hidden="1" x14ac:dyDescent="0.25">
      <c r="A230" s="103"/>
      <c r="B230" s="107"/>
    </row>
    <row r="231" spans="1:2" hidden="1" x14ac:dyDescent="0.25">
      <c r="A231" s="103"/>
      <c r="B231" s="107"/>
    </row>
    <row r="232" spans="1:2" hidden="1" x14ac:dyDescent="0.25">
      <c r="A232" s="103"/>
      <c r="B232" s="107"/>
    </row>
    <row r="233" spans="1:2" hidden="1" x14ac:dyDescent="0.25">
      <c r="A233" s="103"/>
      <c r="B233" s="107"/>
    </row>
    <row r="234" spans="1:2" hidden="1" x14ac:dyDescent="0.25">
      <c r="A234" s="103"/>
      <c r="B234" s="107"/>
    </row>
    <row r="235" spans="1:2" hidden="1" x14ac:dyDescent="0.25">
      <c r="A235" s="103"/>
      <c r="B235" s="107"/>
    </row>
    <row r="236" spans="1:2" hidden="1" x14ac:dyDescent="0.25">
      <c r="A236" s="103"/>
      <c r="B236" s="107"/>
    </row>
    <row r="237" spans="1:2" hidden="1" x14ac:dyDescent="0.25">
      <c r="A237" s="103"/>
      <c r="B237" s="107"/>
    </row>
    <row r="238" spans="1:2" hidden="1" x14ac:dyDescent="0.25">
      <c r="A238" s="103"/>
      <c r="B238" s="107"/>
    </row>
    <row r="239" spans="1:2" hidden="1" x14ac:dyDescent="0.25">
      <c r="A239" s="103"/>
      <c r="B239" s="107"/>
    </row>
    <row r="240" spans="1:2" hidden="1" x14ac:dyDescent="0.25">
      <c r="A240" s="103"/>
      <c r="B240" s="107"/>
    </row>
    <row r="241" spans="1:2" hidden="1" x14ac:dyDescent="0.25">
      <c r="A241" s="103"/>
      <c r="B241" s="107"/>
    </row>
    <row r="242" spans="1:2" hidden="1" x14ac:dyDescent="0.25">
      <c r="A242" s="103"/>
      <c r="B242" s="107"/>
    </row>
    <row r="243" spans="1:2" hidden="1" x14ac:dyDescent="0.25">
      <c r="A243" s="103"/>
      <c r="B243" s="107"/>
    </row>
    <row r="244" spans="1:2" hidden="1" x14ac:dyDescent="0.25">
      <c r="A244" s="103"/>
      <c r="B244" s="107"/>
    </row>
    <row r="245" spans="1:2" hidden="1" x14ac:dyDescent="0.25">
      <c r="A245" s="103"/>
      <c r="B245" s="107"/>
    </row>
    <row r="246" spans="1:2" hidden="1" x14ac:dyDescent="0.25">
      <c r="A246" s="103"/>
      <c r="B246" s="107"/>
    </row>
    <row r="247" spans="1:2" hidden="1" x14ac:dyDescent="0.25">
      <c r="A247" s="103"/>
      <c r="B247" s="107"/>
    </row>
    <row r="248" spans="1:2" hidden="1" x14ac:dyDescent="0.25">
      <c r="A248" s="103"/>
      <c r="B248" s="107"/>
    </row>
    <row r="249" spans="1:2" hidden="1" x14ac:dyDescent="0.25">
      <c r="A249" s="103"/>
      <c r="B249" s="107"/>
    </row>
    <row r="250" spans="1:2" hidden="1" x14ac:dyDescent="0.25">
      <c r="A250" s="103"/>
      <c r="B250" s="107"/>
    </row>
    <row r="251" spans="1:2" hidden="1" x14ac:dyDescent="0.25">
      <c r="A251" s="103"/>
      <c r="B251" s="107"/>
    </row>
    <row r="252" spans="1:2" hidden="1" x14ac:dyDescent="0.25">
      <c r="A252" s="103"/>
      <c r="B252" s="107"/>
    </row>
    <row r="253" spans="1:2" hidden="1" x14ac:dyDescent="0.25">
      <c r="A253" s="103"/>
      <c r="B253" s="107"/>
    </row>
    <row r="254" spans="1:2" hidden="1" x14ac:dyDescent="0.25">
      <c r="A254" s="103"/>
      <c r="B254" s="107"/>
    </row>
    <row r="255" spans="1:2" hidden="1" x14ac:dyDescent="0.25">
      <c r="A255" s="103"/>
      <c r="B255" s="107"/>
    </row>
    <row r="256" spans="1:2" hidden="1" x14ac:dyDescent="0.25">
      <c r="A256" s="103"/>
      <c r="B256" s="107"/>
    </row>
    <row r="257" spans="1:2" hidden="1" x14ac:dyDescent="0.25">
      <c r="A257" s="103"/>
      <c r="B257" s="107"/>
    </row>
    <row r="258" spans="1:2" hidden="1" x14ac:dyDescent="0.25">
      <c r="A258" s="103"/>
      <c r="B258" s="107"/>
    </row>
    <row r="259" spans="1:2" hidden="1" x14ac:dyDescent="0.25">
      <c r="A259" s="103"/>
      <c r="B259" s="107"/>
    </row>
    <row r="260" spans="1:2" hidden="1" x14ac:dyDescent="0.25">
      <c r="A260" s="103"/>
      <c r="B260" s="107"/>
    </row>
    <row r="261" spans="1:2" hidden="1" x14ac:dyDescent="0.25">
      <c r="A261" s="103"/>
      <c r="B261" s="107"/>
    </row>
    <row r="262" spans="1:2" hidden="1" x14ac:dyDescent="0.25">
      <c r="A262" s="103"/>
      <c r="B262" s="107"/>
    </row>
    <row r="263" spans="1:2" hidden="1" x14ac:dyDescent="0.25">
      <c r="A263" s="103"/>
      <c r="B263" s="107"/>
    </row>
    <row r="264" spans="1:2" hidden="1" x14ac:dyDescent="0.25">
      <c r="A264" s="103"/>
      <c r="B264" s="107"/>
    </row>
    <row r="265" spans="1:2" hidden="1" x14ac:dyDescent="0.25">
      <c r="A265" s="103"/>
      <c r="B265" s="107"/>
    </row>
    <row r="266" spans="1:2" hidden="1" x14ac:dyDescent="0.25">
      <c r="A266" s="103"/>
      <c r="B266" s="107"/>
    </row>
    <row r="267" spans="1:2" hidden="1" x14ac:dyDescent="0.25">
      <c r="A267" s="103"/>
      <c r="B267" s="107"/>
    </row>
    <row r="268" spans="1:2" hidden="1" x14ac:dyDescent="0.25">
      <c r="A268" s="103"/>
      <c r="B268" s="107"/>
    </row>
    <row r="269" spans="1:2" hidden="1" x14ac:dyDescent="0.25">
      <c r="A269" s="103"/>
      <c r="B269" s="107"/>
    </row>
    <row r="270" spans="1:2" hidden="1" x14ac:dyDescent="0.25">
      <c r="A270" s="103"/>
      <c r="B270" s="107"/>
    </row>
    <row r="271" spans="1:2" hidden="1" x14ac:dyDescent="0.25">
      <c r="A271" s="103"/>
      <c r="B271" s="107"/>
    </row>
    <row r="272" spans="1:2" hidden="1" x14ac:dyDescent="0.25">
      <c r="A272" s="103"/>
      <c r="B272" s="107"/>
    </row>
    <row r="273" spans="1:2" hidden="1" x14ac:dyDescent="0.25">
      <c r="A273" s="103"/>
      <c r="B273" s="107"/>
    </row>
    <row r="274" spans="1:2" hidden="1" x14ac:dyDescent="0.25">
      <c r="A274" s="103"/>
      <c r="B274" s="107"/>
    </row>
    <row r="275" spans="1:2" hidden="1" x14ac:dyDescent="0.25">
      <c r="A275" s="103"/>
      <c r="B275" s="107"/>
    </row>
    <row r="276" spans="1:2" hidden="1" x14ac:dyDescent="0.25">
      <c r="A276" s="103"/>
      <c r="B276" s="107"/>
    </row>
    <row r="277" spans="1:2" hidden="1" x14ac:dyDescent="0.25">
      <c r="A277" s="103"/>
      <c r="B277" s="107"/>
    </row>
    <row r="278" spans="1:2" hidden="1" x14ac:dyDescent="0.25">
      <c r="A278" s="103"/>
      <c r="B278" s="107"/>
    </row>
    <row r="279" spans="1:2" hidden="1" x14ac:dyDescent="0.25">
      <c r="A279" s="103"/>
      <c r="B279" s="107"/>
    </row>
    <row r="280" spans="1:2" hidden="1" x14ac:dyDescent="0.25">
      <c r="A280" s="103"/>
      <c r="B280" s="107"/>
    </row>
    <row r="281" spans="1:2" hidden="1" x14ac:dyDescent="0.25">
      <c r="A281" s="103"/>
      <c r="B281" s="107"/>
    </row>
    <row r="282" spans="1:2" hidden="1" x14ac:dyDescent="0.25">
      <c r="A282" s="103"/>
      <c r="B282" s="107"/>
    </row>
    <row r="283" spans="1:2" hidden="1" x14ac:dyDescent="0.25">
      <c r="A283" s="103"/>
      <c r="B283" s="107"/>
    </row>
    <row r="284" spans="1:2" hidden="1" x14ac:dyDescent="0.25">
      <c r="A284" s="103"/>
      <c r="B284" s="107"/>
    </row>
    <row r="285" spans="1:2" hidden="1" x14ac:dyDescent="0.25">
      <c r="A285" s="103"/>
      <c r="B285" s="107"/>
    </row>
    <row r="286" spans="1:2" hidden="1" x14ac:dyDescent="0.25">
      <c r="A286" s="103"/>
      <c r="B286" s="107"/>
    </row>
    <row r="287" spans="1:2" hidden="1" x14ac:dyDescent="0.25">
      <c r="A287" s="103"/>
      <c r="B287" s="107"/>
    </row>
    <row r="288" spans="1:2" hidden="1" x14ac:dyDescent="0.25">
      <c r="A288" s="103"/>
      <c r="B288" s="107"/>
    </row>
    <row r="289" spans="1:2" hidden="1" x14ac:dyDescent="0.25">
      <c r="A289" s="103"/>
      <c r="B289" s="107"/>
    </row>
    <row r="290" spans="1:2" hidden="1" x14ac:dyDescent="0.25">
      <c r="A290" s="103"/>
      <c r="B290" s="107"/>
    </row>
    <row r="291" spans="1:2" hidden="1" x14ac:dyDescent="0.25">
      <c r="A291" s="103"/>
      <c r="B291" s="107"/>
    </row>
    <row r="292" spans="1:2" hidden="1" x14ac:dyDescent="0.25">
      <c r="A292" s="103"/>
      <c r="B292" s="107"/>
    </row>
    <row r="293" spans="1:2" hidden="1" x14ac:dyDescent="0.25">
      <c r="A293" s="103"/>
      <c r="B293" s="107"/>
    </row>
    <row r="294" spans="1:2" hidden="1" x14ac:dyDescent="0.25">
      <c r="A294" s="103"/>
      <c r="B294" s="107"/>
    </row>
    <row r="295" spans="1:2" hidden="1" x14ac:dyDescent="0.25">
      <c r="A295" s="103"/>
      <c r="B295" s="107"/>
    </row>
    <row r="296" spans="1:2" hidden="1" x14ac:dyDescent="0.25">
      <c r="A296" s="103"/>
      <c r="B296" s="107"/>
    </row>
    <row r="297" spans="1:2" hidden="1" x14ac:dyDescent="0.25">
      <c r="A297" s="103"/>
      <c r="B297" s="107"/>
    </row>
    <row r="298" spans="1:2" hidden="1" x14ac:dyDescent="0.25">
      <c r="A298" s="103"/>
      <c r="B298" s="107"/>
    </row>
    <row r="299" spans="1:2" hidden="1" x14ac:dyDescent="0.25">
      <c r="A299" s="103"/>
      <c r="B299" s="107"/>
    </row>
    <row r="300" spans="1:2" hidden="1" x14ac:dyDescent="0.25">
      <c r="A300" s="103"/>
      <c r="B300" s="107"/>
    </row>
    <row r="301" spans="1:2" hidden="1" x14ac:dyDescent="0.25">
      <c r="A301" s="103"/>
      <c r="B301" s="107"/>
    </row>
    <row r="302" spans="1:2" hidden="1" x14ac:dyDescent="0.25">
      <c r="A302" s="103"/>
      <c r="B302" s="107"/>
    </row>
    <row r="303" spans="1:2" hidden="1" x14ac:dyDescent="0.25">
      <c r="A303" s="103"/>
      <c r="B303" s="107"/>
    </row>
    <row r="304" spans="1:2" hidden="1" x14ac:dyDescent="0.25">
      <c r="A304" s="103"/>
      <c r="B304" s="107"/>
    </row>
    <row r="305" spans="1:2" hidden="1" x14ac:dyDescent="0.25">
      <c r="A305" s="103"/>
      <c r="B305" s="107"/>
    </row>
    <row r="306" spans="1:2" hidden="1" x14ac:dyDescent="0.25">
      <c r="A306" s="103"/>
      <c r="B306" s="107"/>
    </row>
    <row r="307" spans="1:2" hidden="1" x14ac:dyDescent="0.25">
      <c r="A307" s="103"/>
      <c r="B307" s="107"/>
    </row>
    <row r="308" spans="1:2" hidden="1" x14ac:dyDescent="0.25">
      <c r="A308" s="103"/>
      <c r="B308" s="107"/>
    </row>
    <row r="309" spans="1:2" hidden="1" x14ac:dyDescent="0.25">
      <c r="A309" s="103"/>
      <c r="B309" s="107"/>
    </row>
    <row r="310" spans="1:2" hidden="1" x14ac:dyDescent="0.25">
      <c r="A310" s="103"/>
      <c r="B310" s="107"/>
    </row>
    <row r="311" spans="1:2" hidden="1" x14ac:dyDescent="0.25">
      <c r="A311" s="103"/>
      <c r="B311" s="107"/>
    </row>
    <row r="312" spans="1:2" hidden="1" x14ac:dyDescent="0.25">
      <c r="A312" s="103"/>
      <c r="B312" s="107"/>
    </row>
    <row r="313" spans="1:2" hidden="1" x14ac:dyDescent="0.25">
      <c r="A313" s="103"/>
      <c r="B313" s="107"/>
    </row>
    <row r="314" spans="1:2" hidden="1" x14ac:dyDescent="0.25">
      <c r="A314" s="103"/>
      <c r="B314" s="107"/>
    </row>
    <row r="315" spans="1:2" hidden="1" x14ac:dyDescent="0.25">
      <c r="A315" s="103"/>
      <c r="B315" s="107"/>
    </row>
    <row r="316" spans="1:2" hidden="1" x14ac:dyDescent="0.25">
      <c r="A316" s="103"/>
      <c r="B316" s="107"/>
    </row>
    <row r="317" spans="1:2" hidden="1" x14ac:dyDescent="0.25">
      <c r="A317" s="103"/>
      <c r="B317" s="107"/>
    </row>
    <row r="318" spans="1:2" hidden="1" x14ac:dyDescent="0.25">
      <c r="A318" s="103"/>
      <c r="B318" s="107"/>
    </row>
    <row r="319" spans="1:2" hidden="1" x14ac:dyDescent="0.25">
      <c r="A319" s="103"/>
      <c r="B319" s="107"/>
    </row>
    <row r="320" spans="1:2" hidden="1" x14ac:dyDescent="0.25">
      <c r="A320" s="103"/>
      <c r="B320" s="107"/>
    </row>
    <row r="321" spans="1:2" hidden="1" x14ac:dyDescent="0.25">
      <c r="A321" s="103"/>
      <c r="B321" s="107"/>
    </row>
    <row r="322" spans="1:2" hidden="1" x14ac:dyDescent="0.25">
      <c r="A322" s="103"/>
      <c r="B322" s="107"/>
    </row>
    <row r="323" spans="1:2" hidden="1" x14ac:dyDescent="0.25">
      <c r="A323" s="103"/>
      <c r="B323" s="107"/>
    </row>
    <row r="324" spans="1:2" hidden="1" x14ac:dyDescent="0.25">
      <c r="A324" s="103"/>
      <c r="B324" s="107"/>
    </row>
    <row r="325" spans="1:2" hidden="1" x14ac:dyDescent="0.25">
      <c r="A325" s="103"/>
      <c r="B325" s="107"/>
    </row>
    <row r="326" spans="1:2" hidden="1" x14ac:dyDescent="0.25">
      <c r="A326" s="103"/>
      <c r="B326" s="107"/>
    </row>
    <row r="327" spans="1:2" hidden="1" x14ac:dyDescent="0.25">
      <c r="A327" s="103"/>
      <c r="B327" s="107"/>
    </row>
    <row r="328" spans="1:2" hidden="1" x14ac:dyDescent="0.25">
      <c r="A328" s="103"/>
      <c r="B328" s="107"/>
    </row>
    <row r="329" spans="1:2" hidden="1" x14ac:dyDescent="0.25">
      <c r="A329" s="103"/>
      <c r="B329" s="107"/>
    </row>
    <row r="330" spans="1:2" hidden="1" x14ac:dyDescent="0.25">
      <c r="A330" s="103"/>
      <c r="B330" s="107"/>
    </row>
    <row r="331" spans="1:2" hidden="1" x14ac:dyDescent="0.25">
      <c r="A331" s="103"/>
      <c r="B331" s="107"/>
    </row>
    <row r="332" spans="1:2" hidden="1" x14ac:dyDescent="0.25">
      <c r="A332" s="103"/>
      <c r="B332" s="107"/>
    </row>
    <row r="333" spans="1:2" hidden="1" x14ac:dyDescent="0.25">
      <c r="A333" s="103"/>
      <c r="B333" s="107"/>
    </row>
    <row r="334" spans="1:2" hidden="1" x14ac:dyDescent="0.25">
      <c r="A334" s="103"/>
      <c r="B334" s="107"/>
    </row>
    <row r="335" spans="1:2" hidden="1" x14ac:dyDescent="0.25">
      <c r="A335" s="103"/>
      <c r="B335" s="107"/>
    </row>
    <row r="336" spans="1:2" hidden="1" x14ac:dyDescent="0.25">
      <c r="A336" s="103"/>
      <c r="B336" s="107"/>
    </row>
    <row r="337" spans="1:2" hidden="1" x14ac:dyDescent="0.25">
      <c r="A337" s="103"/>
      <c r="B337" s="107"/>
    </row>
    <row r="338" spans="1:2" hidden="1" x14ac:dyDescent="0.25">
      <c r="A338" s="103"/>
      <c r="B338" s="107"/>
    </row>
    <row r="339" spans="1:2" hidden="1" x14ac:dyDescent="0.25">
      <c r="A339" s="103"/>
      <c r="B339" s="107"/>
    </row>
    <row r="340" spans="1:2" hidden="1" x14ac:dyDescent="0.25">
      <c r="A340" s="103"/>
      <c r="B340" s="107"/>
    </row>
    <row r="341" spans="1:2" hidden="1" x14ac:dyDescent="0.25">
      <c r="A341" s="103"/>
      <c r="B341" s="107"/>
    </row>
    <row r="342" spans="1:2" hidden="1" x14ac:dyDescent="0.25">
      <c r="A342" s="103"/>
      <c r="B342" s="107"/>
    </row>
    <row r="343" spans="1:2" hidden="1" x14ac:dyDescent="0.25">
      <c r="A343" s="103"/>
      <c r="B343" s="107"/>
    </row>
    <row r="344" spans="1:2" hidden="1" x14ac:dyDescent="0.25">
      <c r="A344" s="103"/>
      <c r="B344" s="107"/>
    </row>
    <row r="345" spans="1:2" hidden="1" x14ac:dyDescent="0.25">
      <c r="A345" s="103"/>
      <c r="B345" s="107"/>
    </row>
    <row r="346" spans="1:2" hidden="1" x14ac:dyDescent="0.25">
      <c r="A346" s="103"/>
      <c r="B346" s="107"/>
    </row>
    <row r="347" spans="1:2" hidden="1" x14ac:dyDescent="0.25">
      <c r="A347" s="103"/>
      <c r="B347" s="107"/>
    </row>
    <row r="348" spans="1:2" hidden="1" x14ac:dyDescent="0.25">
      <c r="A348" s="103"/>
      <c r="B348" s="107"/>
    </row>
    <row r="349" spans="1:2" hidden="1" x14ac:dyDescent="0.25">
      <c r="A349" s="103"/>
      <c r="B349" s="107"/>
    </row>
    <row r="350" spans="1:2" hidden="1" x14ac:dyDescent="0.25">
      <c r="A350" s="103"/>
      <c r="B350" s="107"/>
    </row>
    <row r="351" spans="1:2" hidden="1" x14ac:dyDescent="0.25">
      <c r="A351" s="103"/>
      <c r="B351" s="107"/>
    </row>
    <row r="352" spans="1:2" hidden="1" x14ac:dyDescent="0.25">
      <c r="A352" s="103"/>
      <c r="B352" s="107"/>
    </row>
    <row r="353" spans="1:2" hidden="1" x14ac:dyDescent="0.25">
      <c r="A353" s="103"/>
      <c r="B353" s="107"/>
    </row>
    <row r="354" spans="1:2" hidden="1" x14ac:dyDescent="0.25">
      <c r="A354" s="103"/>
      <c r="B354" s="107"/>
    </row>
    <row r="355" spans="1:2" hidden="1" x14ac:dyDescent="0.25">
      <c r="A355" s="103"/>
      <c r="B355" s="107"/>
    </row>
    <row r="356" spans="1:2" hidden="1" x14ac:dyDescent="0.25">
      <c r="A356" s="103"/>
      <c r="B356" s="107"/>
    </row>
    <row r="357" spans="1:2" hidden="1" x14ac:dyDescent="0.25">
      <c r="A357" s="103"/>
      <c r="B357" s="107"/>
    </row>
    <row r="358" spans="1:2" hidden="1" x14ac:dyDescent="0.25">
      <c r="A358" s="103"/>
      <c r="B358" s="107"/>
    </row>
    <row r="359" spans="1:2" hidden="1" x14ac:dyDescent="0.25">
      <c r="A359" s="103"/>
      <c r="B359" s="107"/>
    </row>
    <row r="360" spans="1:2" hidden="1" x14ac:dyDescent="0.25">
      <c r="A360" s="103"/>
      <c r="B360" s="107"/>
    </row>
    <row r="361" spans="1:2" hidden="1" x14ac:dyDescent="0.25">
      <c r="A361" s="103"/>
      <c r="B361" s="107"/>
    </row>
    <row r="362" spans="1:2" hidden="1" x14ac:dyDescent="0.25">
      <c r="A362" s="103"/>
      <c r="B362" s="107"/>
    </row>
    <row r="363" spans="1:2" hidden="1" x14ac:dyDescent="0.25">
      <c r="A363" s="103"/>
      <c r="B363" s="107"/>
    </row>
    <row r="364" spans="1:2" hidden="1" x14ac:dyDescent="0.25">
      <c r="A364" s="103"/>
      <c r="B364" s="107"/>
    </row>
    <row r="365" spans="1:2" hidden="1" x14ac:dyDescent="0.25">
      <c r="A365" s="103"/>
      <c r="B365" s="107"/>
    </row>
    <row r="366" spans="1:2" hidden="1" x14ac:dyDescent="0.25">
      <c r="A366" s="103"/>
      <c r="B366" s="107"/>
    </row>
    <row r="367" spans="1:2" hidden="1" x14ac:dyDescent="0.25">
      <c r="A367" s="103"/>
      <c r="B367" s="107"/>
    </row>
    <row r="368" spans="1:2" hidden="1" x14ac:dyDescent="0.25">
      <c r="A368" s="103"/>
      <c r="B368" s="107"/>
    </row>
    <row r="369" spans="1:2" hidden="1" x14ac:dyDescent="0.25">
      <c r="A369" s="103"/>
      <c r="B369" s="107"/>
    </row>
    <row r="370" spans="1:2" hidden="1" x14ac:dyDescent="0.25">
      <c r="A370" s="103"/>
      <c r="B370" s="107"/>
    </row>
    <row r="371" spans="1:2" hidden="1" x14ac:dyDescent="0.25">
      <c r="A371" s="103"/>
      <c r="B371" s="107"/>
    </row>
    <row r="372" spans="1:2" hidden="1" x14ac:dyDescent="0.25">
      <c r="A372" s="103"/>
      <c r="B372" s="107"/>
    </row>
    <row r="373" spans="1:2" hidden="1" x14ac:dyDescent="0.25">
      <c r="A373" s="103"/>
      <c r="B373" s="107"/>
    </row>
    <row r="374" spans="1:2" hidden="1" x14ac:dyDescent="0.25">
      <c r="A374" s="103"/>
      <c r="B374" s="107"/>
    </row>
    <row r="375" spans="1:2" hidden="1" x14ac:dyDescent="0.25">
      <c r="A375" s="103"/>
      <c r="B375" s="107"/>
    </row>
    <row r="376" spans="1:2" hidden="1" x14ac:dyDescent="0.25">
      <c r="A376" s="103"/>
      <c r="B376" s="107"/>
    </row>
    <row r="377" spans="1:2" hidden="1" x14ac:dyDescent="0.25">
      <c r="A377" s="103"/>
      <c r="B377" s="107"/>
    </row>
    <row r="378" spans="1:2" hidden="1" x14ac:dyDescent="0.25">
      <c r="A378" s="103"/>
      <c r="B378" s="107"/>
    </row>
    <row r="379" spans="1:2" hidden="1" x14ac:dyDescent="0.25">
      <c r="A379" s="103"/>
      <c r="B379" s="107"/>
    </row>
    <row r="380" spans="1:2" hidden="1" x14ac:dyDescent="0.25">
      <c r="A380" s="103"/>
      <c r="B380" s="107"/>
    </row>
    <row r="381" spans="1:2" hidden="1" x14ac:dyDescent="0.25">
      <c r="A381" s="103"/>
      <c r="B381" s="107"/>
    </row>
    <row r="382" spans="1:2" hidden="1" x14ac:dyDescent="0.25">
      <c r="A382" s="103"/>
      <c r="B382" s="107"/>
    </row>
    <row r="383" spans="1:2" hidden="1" x14ac:dyDescent="0.25">
      <c r="A383" s="103"/>
      <c r="B383" s="107"/>
    </row>
    <row r="384" spans="1:2" hidden="1" x14ac:dyDescent="0.25">
      <c r="A384" s="103"/>
      <c r="B384" s="107"/>
    </row>
    <row r="385" spans="1:2" hidden="1" x14ac:dyDescent="0.25">
      <c r="A385" s="103"/>
      <c r="B385" s="107"/>
    </row>
    <row r="386" spans="1:2" hidden="1" x14ac:dyDescent="0.25">
      <c r="A386" s="103"/>
      <c r="B386" s="107"/>
    </row>
    <row r="387" spans="1:2" hidden="1" x14ac:dyDescent="0.25">
      <c r="A387" s="103"/>
      <c r="B387" s="107"/>
    </row>
    <row r="388" spans="1:2" hidden="1" x14ac:dyDescent="0.25">
      <c r="A388" s="103"/>
      <c r="B388" s="107"/>
    </row>
    <row r="389" spans="1:2" hidden="1" x14ac:dyDescent="0.25">
      <c r="A389" s="103"/>
      <c r="B389" s="107"/>
    </row>
    <row r="390" spans="1:2" hidden="1" x14ac:dyDescent="0.25">
      <c r="A390" s="103"/>
      <c r="B390" s="107"/>
    </row>
    <row r="391" spans="1:2" hidden="1" x14ac:dyDescent="0.25">
      <c r="A391" s="103"/>
      <c r="B391" s="107"/>
    </row>
    <row r="392" spans="1:2" hidden="1" x14ac:dyDescent="0.25">
      <c r="A392" s="103"/>
      <c r="B392" s="107"/>
    </row>
    <row r="393" spans="1:2" hidden="1" x14ac:dyDescent="0.25">
      <c r="A393" s="103"/>
      <c r="B393" s="107"/>
    </row>
    <row r="394" spans="1:2" hidden="1" x14ac:dyDescent="0.25">
      <c r="A394" s="103"/>
      <c r="B394" s="107"/>
    </row>
    <row r="395" spans="1:2" hidden="1" x14ac:dyDescent="0.25">
      <c r="A395" s="103"/>
      <c r="B395" s="107"/>
    </row>
    <row r="396" spans="1:2" hidden="1" x14ac:dyDescent="0.25">
      <c r="A396" s="103"/>
      <c r="B396" s="107"/>
    </row>
    <row r="397" spans="1:2" hidden="1" x14ac:dyDescent="0.25">
      <c r="A397" s="103"/>
      <c r="B397" s="107"/>
    </row>
    <row r="398" spans="1:2" hidden="1" x14ac:dyDescent="0.25">
      <c r="A398" s="103"/>
      <c r="B398" s="107"/>
    </row>
    <row r="399" spans="1:2" hidden="1" x14ac:dyDescent="0.25">
      <c r="A399" s="103"/>
      <c r="B399" s="107"/>
    </row>
    <row r="400" spans="1:2" hidden="1" x14ac:dyDescent="0.25">
      <c r="A400" s="103"/>
      <c r="B400" s="107"/>
    </row>
    <row r="401" spans="1:2" hidden="1" x14ac:dyDescent="0.25">
      <c r="A401" s="103"/>
      <c r="B401" s="107"/>
    </row>
    <row r="402" spans="1:2" hidden="1" x14ac:dyDescent="0.25">
      <c r="A402" s="103"/>
      <c r="B402" s="107"/>
    </row>
    <row r="403" spans="1:2" hidden="1" x14ac:dyDescent="0.25">
      <c r="A403" s="103"/>
      <c r="B403" s="107"/>
    </row>
    <row r="404" spans="1:2" hidden="1" x14ac:dyDescent="0.25">
      <c r="A404" s="103"/>
      <c r="B404" s="107"/>
    </row>
    <row r="405" spans="1:2" hidden="1" x14ac:dyDescent="0.25">
      <c r="A405" s="103"/>
      <c r="B405" s="107"/>
    </row>
    <row r="406" spans="1:2" hidden="1" x14ac:dyDescent="0.25">
      <c r="A406" s="103"/>
      <c r="B406" s="107"/>
    </row>
    <row r="407" spans="1:2" hidden="1" x14ac:dyDescent="0.25">
      <c r="A407" s="103"/>
      <c r="B407" s="107"/>
    </row>
    <row r="408" spans="1:2" hidden="1" x14ac:dyDescent="0.25">
      <c r="A408" s="103"/>
      <c r="B408" s="107"/>
    </row>
    <row r="409" spans="1:2" hidden="1" x14ac:dyDescent="0.25">
      <c r="A409" s="103"/>
      <c r="B409" s="107"/>
    </row>
    <row r="410" spans="1:2" hidden="1" x14ac:dyDescent="0.25">
      <c r="A410" s="103"/>
      <c r="B410" s="107"/>
    </row>
    <row r="411" spans="1:2" hidden="1" x14ac:dyDescent="0.25">
      <c r="A411" s="103"/>
      <c r="B411" s="107"/>
    </row>
    <row r="412" spans="1:2" hidden="1" x14ac:dyDescent="0.25">
      <c r="A412" s="103"/>
      <c r="B412" s="107"/>
    </row>
    <row r="413" spans="1:2" hidden="1" x14ac:dyDescent="0.25">
      <c r="A413" s="103"/>
      <c r="B413" s="107"/>
    </row>
    <row r="414" spans="1:2" hidden="1" x14ac:dyDescent="0.25">
      <c r="A414" s="103"/>
      <c r="B414" s="107"/>
    </row>
    <row r="415" spans="1:2" hidden="1" x14ac:dyDescent="0.25">
      <c r="A415" s="103"/>
      <c r="B415" s="107"/>
    </row>
    <row r="416" spans="1:2" hidden="1" x14ac:dyDescent="0.25">
      <c r="A416" s="103"/>
      <c r="B416" s="107"/>
    </row>
    <row r="417" spans="1:2" hidden="1" x14ac:dyDescent="0.25">
      <c r="A417" s="103"/>
      <c r="B417" s="107"/>
    </row>
    <row r="418" spans="1:2" hidden="1" x14ac:dyDescent="0.25">
      <c r="A418" s="103"/>
      <c r="B418" s="107"/>
    </row>
    <row r="419" spans="1:2" hidden="1" x14ac:dyDescent="0.25">
      <c r="A419" s="103"/>
      <c r="B419" s="107"/>
    </row>
    <row r="420" spans="1:2" hidden="1" x14ac:dyDescent="0.25">
      <c r="A420" s="103"/>
      <c r="B420" s="107"/>
    </row>
    <row r="421" spans="1:2" hidden="1" x14ac:dyDescent="0.25">
      <c r="A421" s="103"/>
      <c r="B421" s="107"/>
    </row>
    <row r="422" spans="1:2" hidden="1" x14ac:dyDescent="0.25">
      <c r="A422" s="103"/>
      <c r="B422" s="107"/>
    </row>
    <row r="423" spans="1:2" hidden="1" x14ac:dyDescent="0.25">
      <c r="A423" s="103"/>
      <c r="B423" s="107"/>
    </row>
    <row r="424" spans="1:2" hidden="1" x14ac:dyDescent="0.25">
      <c r="A424" s="103"/>
      <c r="B424" s="107"/>
    </row>
    <row r="425" spans="1:2" hidden="1" x14ac:dyDescent="0.25">
      <c r="A425" s="103"/>
      <c r="B425" s="107"/>
    </row>
    <row r="426" spans="1:2" hidden="1" x14ac:dyDescent="0.25">
      <c r="A426" s="103"/>
      <c r="B426" s="107"/>
    </row>
    <row r="427" spans="1:2" hidden="1" x14ac:dyDescent="0.25">
      <c r="A427" s="103"/>
      <c r="B427" s="107"/>
    </row>
    <row r="428" spans="1:2" hidden="1" x14ac:dyDescent="0.25">
      <c r="A428" s="103"/>
      <c r="B428" s="107"/>
    </row>
    <row r="429" spans="1:2" hidden="1" x14ac:dyDescent="0.25">
      <c r="A429" s="103"/>
      <c r="B429" s="107"/>
    </row>
    <row r="430" spans="1:2" hidden="1" x14ac:dyDescent="0.25">
      <c r="A430" s="103"/>
      <c r="B430" s="107"/>
    </row>
    <row r="431" spans="1:2" hidden="1" x14ac:dyDescent="0.25">
      <c r="A431" s="103"/>
      <c r="B431" s="107"/>
    </row>
    <row r="432" spans="1:2" hidden="1" x14ac:dyDescent="0.25">
      <c r="A432" s="103"/>
      <c r="B432" s="107"/>
    </row>
    <row r="433" spans="1:2" hidden="1" x14ac:dyDescent="0.25">
      <c r="A433" s="103"/>
      <c r="B433" s="107"/>
    </row>
    <row r="434" spans="1:2" hidden="1" x14ac:dyDescent="0.25">
      <c r="A434" s="103"/>
      <c r="B434" s="107"/>
    </row>
    <row r="435" spans="1:2" hidden="1" x14ac:dyDescent="0.25">
      <c r="A435" s="103"/>
      <c r="B435" s="107"/>
    </row>
    <row r="436" spans="1:2" hidden="1" x14ac:dyDescent="0.25">
      <c r="A436" s="103"/>
      <c r="B436" s="107"/>
    </row>
    <row r="437" spans="1:2" hidden="1" x14ac:dyDescent="0.25">
      <c r="A437" s="103"/>
      <c r="B437" s="107"/>
    </row>
    <row r="438" spans="1:2" hidden="1" x14ac:dyDescent="0.25">
      <c r="A438" s="103"/>
      <c r="B438" s="107"/>
    </row>
    <row r="439" spans="1:2" hidden="1" x14ac:dyDescent="0.25">
      <c r="A439" s="103"/>
      <c r="B439" s="107"/>
    </row>
    <row r="440" spans="1:2" hidden="1" x14ac:dyDescent="0.25">
      <c r="A440" s="103"/>
      <c r="B440" s="107"/>
    </row>
    <row r="441" spans="1:2" hidden="1" x14ac:dyDescent="0.25">
      <c r="A441" s="103"/>
      <c r="B441" s="107"/>
    </row>
    <row r="442" spans="1:2" hidden="1" x14ac:dyDescent="0.25">
      <c r="A442" s="103"/>
      <c r="B442" s="107"/>
    </row>
    <row r="443" spans="1:2" hidden="1" x14ac:dyDescent="0.25">
      <c r="A443" s="103"/>
      <c r="B443" s="107"/>
    </row>
    <row r="444" spans="1:2" hidden="1" x14ac:dyDescent="0.25">
      <c r="A444" s="103"/>
      <c r="B444" s="107"/>
    </row>
    <row r="445" spans="1:2" hidden="1" x14ac:dyDescent="0.25">
      <c r="A445" s="103"/>
      <c r="B445" s="107"/>
    </row>
    <row r="446" spans="1:2" hidden="1" x14ac:dyDescent="0.25">
      <c r="A446" s="103"/>
      <c r="B446" s="107"/>
    </row>
    <row r="447" spans="1:2" hidden="1" x14ac:dyDescent="0.25">
      <c r="A447" s="103"/>
      <c r="B447" s="107"/>
    </row>
    <row r="448" spans="1:2" hidden="1" x14ac:dyDescent="0.25">
      <c r="A448" s="103"/>
      <c r="B448" s="107"/>
    </row>
    <row r="449" spans="1:2" hidden="1" x14ac:dyDescent="0.25">
      <c r="A449" s="103"/>
      <c r="B449" s="107"/>
    </row>
    <row r="450" spans="1:2" hidden="1" x14ac:dyDescent="0.25">
      <c r="A450" s="103"/>
      <c r="B450" s="107"/>
    </row>
    <row r="451" spans="1:2" hidden="1" x14ac:dyDescent="0.25">
      <c r="A451" s="103"/>
      <c r="B451" s="107"/>
    </row>
    <row r="452" spans="1:2" hidden="1" x14ac:dyDescent="0.25">
      <c r="A452" s="103"/>
      <c r="B452" s="107"/>
    </row>
    <row r="453" spans="1:2" hidden="1" x14ac:dyDescent="0.25">
      <c r="A453" s="103"/>
      <c r="B453" s="107"/>
    </row>
    <row r="454" spans="1:2" hidden="1" x14ac:dyDescent="0.25">
      <c r="A454" s="103"/>
      <c r="B454" s="107"/>
    </row>
    <row r="455" spans="1:2" hidden="1" x14ac:dyDescent="0.25">
      <c r="A455" s="103"/>
      <c r="B455" s="107"/>
    </row>
    <row r="456" spans="1:2" hidden="1" x14ac:dyDescent="0.25">
      <c r="A456" s="103"/>
      <c r="B456" s="107"/>
    </row>
    <row r="457" spans="1:2" hidden="1" x14ac:dyDescent="0.25">
      <c r="A457" s="103"/>
      <c r="B457" s="107"/>
    </row>
    <row r="458" spans="1:2" hidden="1" x14ac:dyDescent="0.25">
      <c r="A458" s="103"/>
      <c r="B458" s="107"/>
    </row>
    <row r="459" spans="1:2" hidden="1" x14ac:dyDescent="0.25">
      <c r="A459" s="103"/>
      <c r="B459" s="107"/>
    </row>
    <row r="460" spans="1:2" hidden="1" x14ac:dyDescent="0.25">
      <c r="A460" s="103"/>
      <c r="B460" s="107"/>
    </row>
    <row r="461" spans="1:2" hidden="1" x14ac:dyDescent="0.25">
      <c r="A461" s="103"/>
      <c r="B461" s="107"/>
    </row>
    <row r="462" spans="1:2" hidden="1" x14ac:dyDescent="0.25">
      <c r="A462" s="103"/>
      <c r="B462" s="107"/>
    </row>
    <row r="463" spans="1:2" hidden="1" x14ac:dyDescent="0.25">
      <c r="A463" s="103"/>
      <c r="B463" s="107"/>
    </row>
    <row r="464" spans="1:2" hidden="1" x14ac:dyDescent="0.25">
      <c r="A464" s="103"/>
      <c r="B464" s="107"/>
    </row>
    <row r="465" spans="1:2" hidden="1" x14ac:dyDescent="0.25">
      <c r="A465" s="103"/>
      <c r="B465" s="107"/>
    </row>
    <row r="466" spans="1:2" hidden="1" x14ac:dyDescent="0.25">
      <c r="A466" s="103"/>
      <c r="B466" s="107"/>
    </row>
    <row r="467" spans="1:2" hidden="1" x14ac:dyDescent="0.25">
      <c r="A467" s="103"/>
      <c r="B467" s="107"/>
    </row>
    <row r="468" spans="1:2" hidden="1" x14ac:dyDescent="0.25">
      <c r="A468" s="103"/>
      <c r="B468" s="107"/>
    </row>
    <row r="469" spans="1:2" hidden="1" x14ac:dyDescent="0.25">
      <c r="A469" s="103"/>
      <c r="B469" s="107"/>
    </row>
    <row r="470" spans="1:2" hidden="1" x14ac:dyDescent="0.25">
      <c r="A470" s="103"/>
      <c r="B470" s="107"/>
    </row>
    <row r="471" spans="1:2" hidden="1" x14ac:dyDescent="0.25">
      <c r="A471" s="103"/>
      <c r="B471" s="107"/>
    </row>
    <row r="472" spans="1:2" hidden="1" x14ac:dyDescent="0.25">
      <c r="A472" s="103"/>
      <c r="B472" s="107"/>
    </row>
    <row r="473" spans="1:2" hidden="1" x14ac:dyDescent="0.25">
      <c r="A473" s="103"/>
      <c r="B473" s="107"/>
    </row>
    <row r="474" spans="1:2" hidden="1" x14ac:dyDescent="0.25">
      <c r="A474" s="103"/>
      <c r="B474" s="107"/>
    </row>
    <row r="475" spans="1:2" hidden="1" x14ac:dyDescent="0.25">
      <c r="A475" s="103"/>
      <c r="B475" s="107"/>
    </row>
    <row r="476" spans="1:2" hidden="1" x14ac:dyDescent="0.25">
      <c r="A476" s="103"/>
      <c r="B476" s="107"/>
    </row>
    <row r="477" spans="1:2" hidden="1" x14ac:dyDescent="0.25">
      <c r="A477" s="103"/>
      <c r="B477" s="107"/>
    </row>
    <row r="478" spans="1:2" hidden="1" x14ac:dyDescent="0.25">
      <c r="A478" s="103"/>
      <c r="B478" s="107"/>
    </row>
    <row r="479" spans="1:2" hidden="1" x14ac:dyDescent="0.25">
      <c r="A479" s="103"/>
      <c r="B479" s="107"/>
    </row>
    <row r="480" spans="1:2" hidden="1" x14ac:dyDescent="0.25">
      <c r="A480" s="103"/>
      <c r="B480" s="107"/>
    </row>
    <row r="481" spans="1:2" hidden="1" x14ac:dyDescent="0.25">
      <c r="A481" s="103"/>
      <c r="B481" s="107"/>
    </row>
    <row r="482" spans="1:2" hidden="1" x14ac:dyDescent="0.25">
      <c r="A482" s="103"/>
      <c r="B482" s="107"/>
    </row>
    <row r="483" spans="1:2" hidden="1" x14ac:dyDescent="0.25">
      <c r="A483" s="103"/>
      <c r="B483" s="107"/>
    </row>
    <row r="484" spans="1:2" hidden="1" x14ac:dyDescent="0.25">
      <c r="A484" s="103"/>
      <c r="B484" s="107"/>
    </row>
    <row r="485" spans="1:2" hidden="1" x14ac:dyDescent="0.25">
      <c r="A485" s="103"/>
      <c r="B485" s="107"/>
    </row>
    <row r="486" spans="1:2" hidden="1" x14ac:dyDescent="0.25">
      <c r="A486" s="103"/>
      <c r="B486" s="107"/>
    </row>
    <row r="487" spans="1:2" hidden="1" x14ac:dyDescent="0.25">
      <c r="A487" s="103"/>
      <c r="B487" s="107"/>
    </row>
    <row r="488" spans="1:2" hidden="1" x14ac:dyDescent="0.25">
      <c r="A488" s="103"/>
      <c r="B488" s="107"/>
    </row>
    <row r="489" spans="1:2" hidden="1" x14ac:dyDescent="0.25">
      <c r="A489" s="103"/>
      <c r="B489" s="107"/>
    </row>
    <row r="490" spans="1:2" hidden="1" x14ac:dyDescent="0.25">
      <c r="A490" s="103"/>
      <c r="B490" s="107"/>
    </row>
    <row r="491" spans="1:2" hidden="1" x14ac:dyDescent="0.25">
      <c r="A491" s="103"/>
      <c r="B491" s="107"/>
    </row>
    <row r="492" spans="1:2" hidden="1" x14ac:dyDescent="0.25">
      <c r="A492" s="103"/>
      <c r="B492" s="107"/>
    </row>
    <row r="493" spans="1:2" hidden="1" x14ac:dyDescent="0.25">
      <c r="A493" s="103"/>
      <c r="B493" s="107"/>
    </row>
    <row r="494" spans="1:2" hidden="1" x14ac:dyDescent="0.25">
      <c r="A494" s="103"/>
      <c r="B494" s="107"/>
    </row>
    <row r="495" spans="1:2" hidden="1" x14ac:dyDescent="0.25">
      <c r="A495" s="103"/>
      <c r="B495" s="107"/>
    </row>
    <row r="496" spans="1:2" hidden="1" x14ac:dyDescent="0.25">
      <c r="A496" s="103"/>
      <c r="B496" s="107"/>
    </row>
    <row r="497" spans="1:2" hidden="1" x14ac:dyDescent="0.25">
      <c r="A497" s="103"/>
      <c r="B497" s="107"/>
    </row>
    <row r="498" spans="1:2" hidden="1" x14ac:dyDescent="0.25">
      <c r="A498" s="103"/>
      <c r="B498" s="107"/>
    </row>
    <row r="499" spans="1:2" hidden="1" x14ac:dyDescent="0.25">
      <c r="A499" s="103"/>
      <c r="B499" s="107"/>
    </row>
    <row r="500" spans="1:2" hidden="1" x14ac:dyDescent="0.25">
      <c r="A500" s="103"/>
      <c r="B500" s="107"/>
    </row>
    <row r="501" spans="1:2" hidden="1" x14ac:dyDescent="0.25">
      <c r="A501" s="103"/>
      <c r="B501" s="107"/>
    </row>
    <row r="502" spans="1:2" hidden="1" x14ac:dyDescent="0.25">
      <c r="A502" s="103"/>
      <c r="B502" s="107"/>
    </row>
    <row r="503" spans="1:2" hidden="1" x14ac:dyDescent="0.25">
      <c r="A503" s="103"/>
      <c r="B503" s="107"/>
    </row>
    <row r="504" spans="1:2" hidden="1" x14ac:dyDescent="0.25">
      <c r="A504" s="103"/>
      <c r="B504" s="107"/>
    </row>
    <row r="505" spans="1:2" hidden="1" x14ac:dyDescent="0.25">
      <c r="A505" s="103"/>
      <c r="B505" s="107"/>
    </row>
    <row r="506" spans="1:2" hidden="1" x14ac:dyDescent="0.25">
      <c r="A506" s="103"/>
      <c r="B506" s="107"/>
    </row>
    <row r="507" spans="1:2" hidden="1" x14ac:dyDescent="0.25">
      <c r="A507" s="103"/>
      <c r="B507" s="107"/>
    </row>
    <row r="508" spans="1:2" hidden="1" x14ac:dyDescent="0.25">
      <c r="A508" s="103"/>
      <c r="B508" s="107"/>
    </row>
    <row r="509" spans="1:2" hidden="1" x14ac:dyDescent="0.25">
      <c r="A509" s="103"/>
      <c r="B509" s="107"/>
    </row>
    <row r="510" spans="1:2" hidden="1" x14ac:dyDescent="0.25">
      <c r="A510" s="103"/>
      <c r="B510" s="107"/>
    </row>
    <row r="511" spans="1:2" hidden="1" x14ac:dyDescent="0.25">
      <c r="A511" s="103"/>
      <c r="B511" s="107"/>
    </row>
    <row r="512" spans="1:2" hidden="1" x14ac:dyDescent="0.25">
      <c r="A512" s="103"/>
      <c r="B512" s="107"/>
    </row>
    <row r="513" spans="1:2" hidden="1" x14ac:dyDescent="0.25">
      <c r="A513" s="103"/>
      <c r="B513" s="107"/>
    </row>
    <row r="514" spans="1:2" hidden="1" x14ac:dyDescent="0.25">
      <c r="A514" s="103"/>
      <c r="B514" s="107"/>
    </row>
    <row r="515" spans="1:2" hidden="1" x14ac:dyDescent="0.25">
      <c r="A515" s="103"/>
      <c r="B515" s="107"/>
    </row>
    <row r="516" spans="1:2" hidden="1" x14ac:dyDescent="0.25">
      <c r="A516" s="103"/>
      <c r="B516" s="107"/>
    </row>
    <row r="517" spans="1:2" hidden="1" x14ac:dyDescent="0.25">
      <c r="A517" s="103"/>
      <c r="B517" s="107"/>
    </row>
    <row r="518" spans="1:2" hidden="1" x14ac:dyDescent="0.25">
      <c r="A518" s="103"/>
      <c r="B518" s="107"/>
    </row>
    <row r="519" spans="1:2" hidden="1" x14ac:dyDescent="0.25">
      <c r="A519" s="103"/>
      <c r="B519" s="107"/>
    </row>
    <row r="520" spans="1:2" hidden="1" x14ac:dyDescent="0.25">
      <c r="A520" s="103"/>
      <c r="B520" s="107"/>
    </row>
    <row r="521" spans="1:2" hidden="1" x14ac:dyDescent="0.25">
      <c r="A521" s="103"/>
      <c r="B521" s="107"/>
    </row>
    <row r="522" spans="1:2" hidden="1" x14ac:dyDescent="0.25">
      <c r="A522" s="103"/>
      <c r="B522" s="107"/>
    </row>
    <row r="523" spans="1:2" hidden="1" x14ac:dyDescent="0.25">
      <c r="A523" s="103"/>
      <c r="B523" s="107"/>
    </row>
    <row r="524" spans="1:2" hidden="1" x14ac:dyDescent="0.25">
      <c r="A524" s="103"/>
      <c r="B524" s="107"/>
    </row>
    <row r="525" spans="1:2" hidden="1" x14ac:dyDescent="0.25">
      <c r="A525" s="103"/>
      <c r="B525" s="107"/>
    </row>
    <row r="526" spans="1:2" hidden="1" x14ac:dyDescent="0.25">
      <c r="A526" s="103"/>
      <c r="B526" s="107"/>
    </row>
    <row r="527" spans="1:2" hidden="1" x14ac:dyDescent="0.25">
      <c r="A527" s="103"/>
      <c r="B527" s="107"/>
    </row>
    <row r="528" spans="1:2" hidden="1" x14ac:dyDescent="0.25">
      <c r="A528" s="103"/>
      <c r="B528" s="107"/>
    </row>
    <row r="529" spans="1:2" hidden="1" x14ac:dyDescent="0.25">
      <c r="A529" s="103"/>
      <c r="B529" s="107"/>
    </row>
    <row r="530" spans="1:2" hidden="1" x14ac:dyDescent="0.25">
      <c r="A530" s="103"/>
      <c r="B530" s="107"/>
    </row>
    <row r="531" spans="1:2" hidden="1" x14ac:dyDescent="0.25">
      <c r="A531" s="103"/>
      <c r="B531" s="107"/>
    </row>
    <row r="532" spans="1:2" hidden="1" x14ac:dyDescent="0.25">
      <c r="A532" s="103"/>
      <c r="B532" s="107"/>
    </row>
    <row r="533" spans="1:2" hidden="1" x14ac:dyDescent="0.25">
      <c r="A533" s="103"/>
      <c r="B533" s="107"/>
    </row>
    <row r="534" spans="1:2" hidden="1" x14ac:dyDescent="0.25">
      <c r="A534" s="103"/>
      <c r="B534" s="107"/>
    </row>
    <row r="535" spans="1:2" hidden="1" x14ac:dyDescent="0.25">
      <c r="A535" s="103"/>
      <c r="B535" s="107"/>
    </row>
    <row r="536" spans="1:2" hidden="1" x14ac:dyDescent="0.25">
      <c r="A536" s="103"/>
      <c r="B536" s="107"/>
    </row>
    <row r="537" spans="1:2" hidden="1" x14ac:dyDescent="0.25">
      <c r="A537" s="103"/>
      <c r="B537" s="107"/>
    </row>
    <row r="538" spans="1:2" hidden="1" x14ac:dyDescent="0.25">
      <c r="A538" s="103"/>
      <c r="B538" s="107"/>
    </row>
    <row r="539" spans="1:2" hidden="1" x14ac:dyDescent="0.25">
      <c r="A539" s="103"/>
      <c r="B539" s="107"/>
    </row>
    <row r="540" spans="1:2" hidden="1" x14ac:dyDescent="0.25">
      <c r="A540" s="103"/>
      <c r="B540" s="107"/>
    </row>
    <row r="541" spans="1:2" hidden="1" x14ac:dyDescent="0.25">
      <c r="A541" s="103"/>
      <c r="B541" s="107"/>
    </row>
    <row r="542" spans="1:2" hidden="1" x14ac:dyDescent="0.25">
      <c r="A542" s="103"/>
      <c r="B542" s="107"/>
    </row>
    <row r="543" spans="1:2" hidden="1" x14ac:dyDescent="0.25">
      <c r="A543" s="103"/>
      <c r="B543" s="107"/>
    </row>
    <row r="544" spans="1:2" hidden="1" x14ac:dyDescent="0.25">
      <c r="A544" s="103"/>
      <c r="B544" s="107"/>
    </row>
    <row r="545" spans="1:2" hidden="1" x14ac:dyDescent="0.25">
      <c r="A545" s="103"/>
      <c r="B545" s="107"/>
    </row>
    <row r="546" spans="1:2" hidden="1" x14ac:dyDescent="0.25">
      <c r="A546" s="103"/>
      <c r="B546" s="107"/>
    </row>
    <row r="547" spans="1:2" hidden="1" x14ac:dyDescent="0.25">
      <c r="A547" s="103"/>
      <c r="B547" s="107"/>
    </row>
    <row r="548" spans="1:2" hidden="1" x14ac:dyDescent="0.25">
      <c r="A548" s="103"/>
      <c r="B548" s="107"/>
    </row>
    <row r="549" spans="1:2" hidden="1" x14ac:dyDescent="0.25">
      <c r="A549" s="103"/>
      <c r="B549" s="107"/>
    </row>
    <row r="550" spans="1:2" hidden="1" x14ac:dyDescent="0.25">
      <c r="A550" s="103"/>
      <c r="B550" s="107"/>
    </row>
    <row r="551" spans="1:2" hidden="1" x14ac:dyDescent="0.25">
      <c r="A551" s="103"/>
      <c r="B551" s="107"/>
    </row>
    <row r="552" spans="1:2" hidden="1" x14ac:dyDescent="0.25">
      <c r="A552" s="103"/>
      <c r="B552" s="107"/>
    </row>
    <row r="553" spans="1:2" hidden="1" x14ac:dyDescent="0.25">
      <c r="A553" s="103"/>
      <c r="B553" s="107"/>
    </row>
    <row r="554" spans="1:2" hidden="1" x14ac:dyDescent="0.25">
      <c r="A554" s="103"/>
      <c r="B554" s="107"/>
    </row>
    <row r="555" spans="1:2" hidden="1" x14ac:dyDescent="0.25">
      <c r="A555" s="103"/>
      <c r="B555" s="107"/>
    </row>
    <row r="556" spans="1:2" hidden="1" x14ac:dyDescent="0.25">
      <c r="A556" s="103"/>
      <c r="B556" s="107"/>
    </row>
    <row r="557" spans="1:2" hidden="1" x14ac:dyDescent="0.25">
      <c r="A557" s="103"/>
      <c r="B557" s="107"/>
    </row>
    <row r="558" spans="1:2" hidden="1" x14ac:dyDescent="0.25">
      <c r="A558" s="103"/>
      <c r="B558" s="107"/>
    </row>
    <row r="559" spans="1:2" hidden="1" x14ac:dyDescent="0.25">
      <c r="A559" s="103"/>
      <c r="B559" s="107"/>
    </row>
    <row r="560" spans="1:2" hidden="1" x14ac:dyDescent="0.25">
      <c r="A560" s="103"/>
      <c r="B560" s="107"/>
    </row>
    <row r="561" spans="1:2" hidden="1" x14ac:dyDescent="0.25">
      <c r="A561" s="103"/>
      <c r="B561" s="107"/>
    </row>
    <row r="562" spans="1:2" hidden="1" x14ac:dyDescent="0.25">
      <c r="A562" s="103"/>
      <c r="B562" s="107"/>
    </row>
    <row r="563" spans="1:2" hidden="1" x14ac:dyDescent="0.25">
      <c r="A563" s="103"/>
      <c r="B563" s="107"/>
    </row>
    <row r="564" spans="1:2" hidden="1" x14ac:dyDescent="0.25">
      <c r="A564" s="103"/>
      <c r="B564" s="107"/>
    </row>
    <row r="565" spans="1:2" hidden="1" x14ac:dyDescent="0.25">
      <c r="A565" s="103"/>
      <c r="B565" s="107"/>
    </row>
    <row r="566" spans="1:2" hidden="1" x14ac:dyDescent="0.25">
      <c r="A566" s="103"/>
      <c r="B566" s="107"/>
    </row>
    <row r="567" spans="1:2" hidden="1" x14ac:dyDescent="0.25">
      <c r="A567" s="103"/>
      <c r="B567" s="107"/>
    </row>
    <row r="568" spans="1:2" hidden="1" x14ac:dyDescent="0.25">
      <c r="A568" s="103"/>
      <c r="B568" s="107"/>
    </row>
    <row r="569" spans="1:2" hidden="1" x14ac:dyDescent="0.25">
      <c r="A569" s="103"/>
      <c r="B569" s="107"/>
    </row>
    <row r="570" spans="1:2" hidden="1" x14ac:dyDescent="0.25">
      <c r="A570" s="103"/>
      <c r="B570" s="107"/>
    </row>
    <row r="571" spans="1:2" hidden="1" x14ac:dyDescent="0.25">
      <c r="A571" s="103"/>
      <c r="B571" s="107"/>
    </row>
    <row r="572" spans="1:2" hidden="1" x14ac:dyDescent="0.25">
      <c r="A572" s="103"/>
      <c r="B572" s="107"/>
    </row>
    <row r="573" spans="1:2" hidden="1" x14ac:dyDescent="0.25">
      <c r="A573" s="103"/>
      <c r="B573" s="107"/>
    </row>
    <row r="574" spans="1:2" hidden="1" x14ac:dyDescent="0.25">
      <c r="A574" s="103"/>
      <c r="B574" s="107"/>
    </row>
    <row r="575" spans="1:2" hidden="1" x14ac:dyDescent="0.25">
      <c r="A575" s="103"/>
      <c r="B575" s="107"/>
    </row>
    <row r="576" spans="1:2" hidden="1" x14ac:dyDescent="0.25">
      <c r="A576" s="103"/>
      <c r="B576" s="107"/>
    </row>
    <row r="577" spans="1:2" hidden="1" x14ac:dyDescent="0.25">
      <c r="A577" s="103"/>
      <c r="B577" s="107"/>
    </row>
    <row r="578" spans="1:2" hidden="1" x14ac:dyDescent="0.25">
      <c r="A578" s="103"/>
      <c r="B578" s="107"/>
    </row>
    <row r="579" spans="1:2" hidden="1" x14ac:dyDescent="0.25">
      <c r="A579" s="103"/>
      <c r="B579" s="107"/>
    </row>
    <row r="580" spans="1:2" hidden="1" x14ac:dyDescent="0.25">
      <c r="A580" s="103"/>
      <c r="B580" s="107"/>
    </row>
    <row r="581" spans="1:2" hidden="1" x14ac:dyDescent="0.25">
      <c r="A581" s="103"/>
      <c r="B581" s="107"/>
    </row>
    <row r="582" spans="1:2" hidden="1" x14ac:dyDescent="0.25">
      <c r="A582" s="103"/>
      <c r="B582" s="107"/>
    </row>
    <row r="583" spans="1:2" hidden="1" x14ac:dyDescent="0.25">
      <c r="A583" s="103"/>
      <c r="B583" s="107"/>
    </row>
    <row r="584" spans="1:2" hidden="1" x14ac:dyDescent="0.25">
      <c r="A584" s="103"/>
      <c r="B584" s="107"/>
    </row>
    <row r="585" spans="1:2" hidden="1" x14ac:dyDescent="0.25">
      <c r="A585" s="103"/>
      <c r="B585" s="107"/>
    </row>
    <row r="586" spans="1:2" hidden="1" x14ac:dyDescent="0.25">
      <c r="A586" s="103"/>
      <c r="B586" s="107"/>
    </row>
    <row r="587" spans="1:2" hidden="1" x14ac:dyDescent="0.25">
      <c r="A587" s="103"/>
      <c r="B587" s="107"/>
    </row>
    <row r="588" spans="1:2" hidden="1" x14ac:dyDescent="0.25">
      <c r="A588" s="103"/>
      <c r="B588" s="107"/>
    </row>
    <row r="589" spans="1:2" hidden="1" x14ac:dyDescent="0.25">
      <c r="A589" s="103"/>
      <c r="B589" s="107"/>
    </row>
    <row r="590" spans="1:2" hidden="1" x14ac:dyDescent="0.25">
      <c r="A590" s="103"/>
      <c r="B590" s="107"/>
    </row>
    <row r="591" spans="1:2" hidden="1" x14ac:dyDescent="0.25">
      <c r="A591" s="103"/>
      <c r="B591" s="107"/>
    </row>
    <row r="592" spans="1:2" hidden="1" x14ac:dyDescent="0.25">
      <c r="A592" s="103"/>
      <c r="B592" s="107"/>
    </row>
    <row r="593" spans="1:2" hidden="1" x14ac:dyDescent="0.25">
      <c r="A593" s="103"/>
      <c r="B593" s="107"/>
    </row>
    <row r="594" spans="1:2" hidden="1" x14ac:dyDescent="0.25">
      <c r="A594" s="103"/>
      <c r="B594" s="107"/>
    </row>
    <row r="595" spans="1:2" hidden="1" x14ac:dyDescent="0.25">
      <c r="A595" s="103"/>
      <c r="B595" s="107"/>
    </row>
    <row r="596" spans="1:2" hidden="1" x14ac:dyDescent="0.25">
      <c r="A596" s="103"/>
      <c r="B596" s="107"/>
    </row>
    <row r="597" spans="1:2" hidden="1" x14ac:dyDescent="0.25">
      <c r="A597" s="103"/>
      <c r="B597" s="107"/>
    </row>
    <row r="598" spans="1:2" hidden="1" x14ac:dyDescent="0.25">
      <c r="A598" s="103"/>
      <c r="B598" s="107"/>
    </row>
    <row r="599" spans="1:2" hidden="1" x14ac:dyDescent="0.25">
      <c r="A599" s="103"/>
      <c r="B599" s="107"/>
    </row>
    <row r="600" spans="1:2" hidden="1" x14ac:dyDescent="0.25">
      <c r="A600" s="103"/>
      <c r="B600" s="107"/>
    </row>
    <row r="601" spans="1:2" hidden="1" x14ac:dyDescent="0.25">
      <c r="A601" s="103"/>
      <c r="B601" s="107"/>
    </row>
    <row r="602" spans="1:2" hidden="1" x14ac:dyDescent="0.25">
      <c r="A602" s="103"/>
      <c r="B602" s="107"/>
    </row>
    <row r="603" spans="1:2" hidden="1" x14ac:dyDescent="0.25">
      <c r="A603" s="103"/>
      <c r="B603" s="107"/>
    </row>
    <row r="604" spans="1:2" hidden="1" x14ac:dyDescent="0.25">
      <c r="A604" s="103"/>
      <c r="B604" s="107"/>
    </row>
    <row r="605" spans="1:2" hidden="1" x14ac:dyDescent="0.25">
      <c r="A605" s="103"/>
      <c r="B605" s="107"/>
    </row>
    <row r="606" spans="1:2" hidden="1" x14ac:dyDescent="0.25">
      <c r="A606" s="103"/>
      <c r="B606" s="107"/>
    </row>
    <row r="607" spans="1:2" hidden="1" x14ac:dyDescent="0.25">
      <c r="A607" s="103"/>
      <c r="B607" s="107"/>
    </row>
    <row r="608" spans="1:2" hidden="1" x14ac:dyDescent="0.25">
      <c r="A608" s="103"/>
      <c r="B608" s="107"/>
    </row>
    <row r="609" spans="1:2" hidden="1" x14ac:dyDescent="0.25">
      <c r="A609" s="103"/>
      <c r="B609" s="107"/>
    </row>
    <row r="610" spans="1:2" hidden="1" x14ac:dyDescent="0.25">
      <c r="A610" s="103"/>
      <c r="B610" s="107"/>
    </row>
    <row r="611" spans="1:2" hidden="1" x14ac:dyDescent="0.25">
      <c r="A611" s="103"/>
      <c r="B611" s="107"/>
    </row>
    <row r="612" spans="1:2" hidden="1" x14ac:dyDescent="0.25">
      <c r="A612" s="103"/>
      <c r="B612" s="107"/>
    </row>
    <row r="613" spans="1:2" hidden="1" x14ac:dyDescent="0.25">
      <c r="A613" s="103"/>
      <c r="B613" s="107"/>
    </row>
    <row r="614" spans="1:2" hidden="1" x14ac:dyDescent="0.25">
      <c r="A614" s="103"/>
      <c r="B614" s="107"/>
    </row>
    <row r="615" spans="1:2" hidden="1" x14ac:dyDescent="0.25">
      <c r="A615" s="103"/>
      <c r="B615" s="107"/>
    </row>
    <row r="616" spans="1:2" hidden="1" x14ac:dyDescent="0.25">
      <c r="A616" s="103"/>
      <c r="B616" s="107"/>
    </row>
    <row r="617" spans="1:2" hidden="1" x14ac:dyDescent="0.25">
      <c r="A617" s="103"/>
      <c r="B617" s="107"/>
    </row>
    <row r="618" spans="1:2" hidden="1" x14ac:dyDescent="0.25">
      <c r="A618" s="103"/>
      <c r="B618" s="107"/>
    </row>
    <row r="619" spans="1:2" hidden="1" x14ac:dyDescent="0.25">
      <c r="A619" s="103"/>
      <c r="B619" s="107"/>
    </row>
    <row r="620" spans="1:2" hidden="1" x14ac:dyDescent="0.25">
      <c r="A620" s="103"/>
      <c r="B620" s="107"/>
    </row>
    <row r="621" spans="1:2" hidden="1" x14ac:dyDescent="0.25">
      <c r="A621" s="103"/>
      <c r="B621" s="107"/>
    </row>
    <row r="622" spans="1:2" hidden="1" x14ac:dyDescent="0.25">
      <c r="A622" s="103"/>
      <c r="B622" s="107"/>
    </row>
    <row r="623" spans="1:2" hidden="1" x14ac:dyDescent="0.25">
      <c r="A623" s="103"/>
      <c r="B623" s="107"/>
    </row>
    <row r="624" spans="1:2" hidden="1" x14ac:dyDescent="0.25">
      <c r="A624" s="103"/>
      <c r="B624" s="107"/>
    </row>
    <row r="625" spans="1:2" hidden="1" x14ac:dyDescent="0.25">
      <c r="A625" s="103"/>
      <c r="B625" s="107"/>
    </row>
    <row r="626" spans="1:2" hidden="1" x14ac:dyDescent="0.25">
      <c r="A626" s="103"/>
      <c r="B626" s="107"/>
    </row>
    <row r="627" spans="1:2" hidden="1" x14ac:dyDescent="0.25">
      <c r="A627" s="103"/>
      <c r="B627" s="107"/>
    </row>
    <row r="628" spans="1:2" hidden="1" x14ac:dyDescent="0.25">
      <c r="A628" s="103"/>
      <c r="B628" s="107"/>
    </row>
    <row r="629" spans="1:2" hidden="1" x14ac:dyDescent="0.25">
      <c r="A629" s="103"/>
      <c r="B629" s="107"/>
    </row>
    <row r="630" spans="1:2" hidden="1" x14ac:dyDescent="0.25">
      <c r="A630" s="103"/>
      <c r="B630" s="107"/>
    </row>
    <row r="631" spans="1:2" hidden="1" x14ac:dyDescent="0.25">
      <c r="A631" s="103"/>
      <c r="B631" s="107"/>
    </row>
    <row r="632" spans="1:2" hidden="1" x14ac:dyDescent="0.25">
      <c r="A632" s="103"/>
      <c r="B632" s="107"/>
    </row>
    <row r="633" spans="1:2" hidden="1" x14ac:dyDescent="0.25">
      <c r="A633" s="103"/>
      <c r="B633" s="107"/>
    </row>
    <row r="634" spans="1:2" hidden="1" x14ac:dyDescent="0.25">
      <c r="A634" s="103"/>
      <c r="B634" s="107"/>
    </row>
    <row r="635" spans="1:2" hidden="1" x14ac:dyDescent="0.25">
      <c r="A635" s="103"/>
      <c r="B635" s="107"/>
    </row>
    <row r="636" spans="1:2" hidden="1" x14ac:dyDescent="0.25">
      <c r="A636" s="103"/>
      <c r="B636" s="107"/>
    </row>
    <row r="637" spans="1:2" hidden="1" x14ac:dyDescent="0.25">
      <c r="A637" s="103"/>
      <c r="B637" s="107"/>
    </row>
    <row r="638" spans="1:2" hidden="1" x14ac:dyDescent="0.25">
      <c r="A638" s="103"/>
      <c r="B638" s="107"/>
    </row>
    <row r="639" spans="1:2" hidden="1" x14ac:dyDescent="0.25">
      <c r="A639" s="103"/>
      <c r="B639" s="107"/>
    </row>
    <row r="640" spans="1:2" hidden="1" x14ac:dyDescent="0.25">
      <c r="A640" s="103"/>
      <c r="B640" s="107"/>
    </row>
    <row r="641" spans="1:2" hidden="1" x14ac:dyDescent="0.25">
      <c r="A641" s="103"/>
      <c r="B641" s="107"/>
    </row>
    <row r="642" spans="1:2" hidden="1" x14ac:dyDescent="0.25">
      <c r="A642" s="103"/>
      <c r="B642" s="107"/>
    </row>
    <row r="643" spans="1:2" hidden="1" x14ac:dyDescent="0.25">
      <c r="A643" s="103"/>
      <c r="B643" s="107"/>
    </row>
    <row r="644" spans="1:2" hidden="1" x14ac:dyDescent="0.25">
      <c r="A644" s="103"/>
      <c r="B644" s="107"/>
    </row>
    <row r="645" spans="1:2" hidden="1" x14ac:dyDescent="0.25">
      <c r="A645" s="103"/>
      <c r="B645" s="107"/>
    </row>
    <row r="646" spans="1:2" hidden="1" x14ac:dyDescent="0.25">
      <c r="A646" s="103"/>
      <c r="B646" s="107"/>
    </row>
    <row r="647" spans="1:2" hidden="1" x14ac:dyDescent="0.25">
      <c r="A647" s="103"/>
      <c r="B647" s="107"/>
    </row>
    <row r="648" spans="1:2" hidden="1" x14ac:dyDescent="0.25">
      <c r="A648" s="103"/>
      <c r="B648" s="107"/>
    </row>
    <row r="649" spans="1:2" hidden="1" x14ac:dyDescent="0.25">
      <c r="A649" s="103"/>
      <c r="B649" s="107"/>
    </row>
    <row r="650" spans="1:2" hidden="1" x14ac:dyDescent="0.25">
      <c r="A650" s="103"/>
      <c r="B650" s="107"/>
    </row>
    <row r="651" spans="1:2" hidden="1" x14ac:dyDescent="0.25">
      <c r="A651" s="103"/>
      <c r="B651" s="107"/>
    </row>
    <row r="652" spans="1:2" hidden="1" x14ac:dyDescent="0.25">
      <c r="A652" s="103"/>
      <c r="B652" s="107"/>
    </row>
    <row r="653" spans="1:2" hidden="1" x14ac:dyDescent="0.25">
      <c r="A653" s="103"/>
      <c r="B653" s="107"/>
    </row>
    <row r="654" spans="1:2" hidden="1" x14ac:dyDescent="0.25">
      <c r="A654" s="103"/>
      <c r="B654" s="107"/>
    </row>
    <row r="655" spans="1:2" hidden="1" x14ac:dyDescent="0.25">
      <c r="A655" s="103"/>
      <c r="B655" s="107"/>
    </row>
    <row r="656" spans="1:2" hidden="1" x14ac:dyDescent="0.25">
      <c r="A656" s="103"/>
      <c r="B656" s="107"/>
    </row>
    <row r="657" spans="1:2" hidden="1" x14ac:dyDescent="0.25">
      <c r="A657" s="103"/>
      <c r="B657" s="107"/>
    </row>
    <row r="658" spans="1:2" hidden="1" x14ac:dyDescent="0.25">
      <c r="A658" s="103"/>
      <c r="B658" s="107"/>
    </row>
    <row r="659" spans="1:2" hidden="1" x14ac:dyDescent="0.25">
      <c r="A659" s="103"/>
      <c r="B659" s="107"/>
    </row>
    <row r="660" spans="1:2" hidden="1" x14ac:dyDescent="0.25">
      <c r="A660" s="103"/>
      <c r="B660" s="107"/>
    </row>
    <row r="661" spans="1:2" hidden="1" x14ac:dyDescent="0.25">
      <c r="A661" s="103"/>
      <c r="B661" s="107"/>
    </row>
    <row r="662" spans="1:2" hidden="1" x14ac:dyDescent="0.25">
      <c r="A662" s="103"/>
      <c r="B662" s="107"/>
    </row>
    <row r="663" spans="1:2" hidden="1" x14ac:dyDescent="0.25">
      <c r="A663" s="103"/>
      <c r="B663" s="107"/>
    </row>
    <row r="664" spans="1:2" hidden="1" x14ac:dyDescent="0.25">
      <c r="A664" s="103"/>
      <c r="B664" s="107"/>
    </row>
    <row r="665" spans="1:2" hidden="1" x14ac:dyDescent="0.25">
      <c r="A665" s="103"/>
      <c r="B665" s="107"/>
    </row>
    <row r="666" spans="1:2" hidden="1" x14ac:dyDescent="0.25">
      <c r="A666" s="103"/>
      <c r="B666" s="107"/>
    </row>
    <row r="667" spans="1:2" hidden="1" x14ac:dyDescent="0.25">
      <c r="A667" s="103"/>
      <c r="B667" s="107"/>
    </row>
    <row r="668" spans="1:2" hidden="1" x14ac:dyDescent="0.25">
      <c r="A668" s="103"/>
      <c r="B668" s="107"/>
    </row>
    <row r="669" spans="1:2" hidden="1" x14ac:dyDescent="0.25">
      <c r="A669" s="103"/>
      <c r="B669" s="107"/>
    </row>
    <row r="670" spans="1:2" hidden="1" x14ac:dyDescent="0.25">
      <c r="A670" s="103"/>
      <c r="B670" s="107"/>
    </row>
    <row r="671" spans="1:2" hidden="1" x14ac:dyDescent="0.25">
      <c r="A671" s="103"/>
      <c r="B671" s="107"/>
    </row>
    <row r="672" spans="1:2" hidden="1" x14ac:dyDescent="0.25">
      <c r="A672" s="103"/>
      <c r="B672" s="107"/>
    </row>
    <row r="673" spans="1:2" hidden="1" x14ac:dyDescent="0.25">
      <c r="A673" s="103"/>
      <c r="B673" s="107"/>
    </row>
    <row r="674" spans="1:2" hidden="1" x14ac:dyDescent="0.25">
      <c r="A674" s="103"/>
      <c r="B674" s="107"/>
    </row>
    <row r="675" spans="1:2" hidden="1" x14ac:dyDescent="0.25">
      <c r="A675" s="103"/>
      <c r="B675" s="107"/>
    </row>
    <row r="676" spans="1:2" hidden="1" x14ac:dyDescent="0.25">
      <c r="A676" s="103"/>
      <c r="B676" s="107"/>
    </row>
    <row r="677" spans="1:2" hidden="1" x14ac:dyDescent="0.25">
      <c r="A677" s="103"/>
      <c r="B677" s="107"/>
    </row>
    <row r="678" spans="1:2" hidden="1" x14ac:dyDescent="0.25">
      <c r="A678" s="103"/>
      <c r="B678" s="107"/>
    </row>
    <row r="679" spans="1:2" hidden="1" x14ac:dyDescent="0.25">
      <c r="A679" s="103"/>
      <c r="B679" s="107"/>
    </row>
    <row r="680" spans="1:2" hidden="1" x14ac:dyDescent="0.25">
      <c r="A680" s="103"/>
      <c r="B680" s="107"/>
    </row>
    <row r="681" spans="1:2" hidden="1" x14ac:dyDescent="0.25">
      <c r="A681" s="103"/>
      <c r="B681" s="107"/>
    </row>
    <row r="682" spans="1:2" hidden="1" x14ac:dyDescent="0.25">
      <c r="A682" s="103"/>
      <c r="B682" s="107"/>
    </row>
    <row r="683" spans="1:2" hidden="1" x14ac:dyDescent="0.25">
      <c r="A683" s="103"/>
      <c r="B683" s="107"/>
    </row>
    <row r="684" spans="1:2" hidden="1" x14ac:dyDescent="0.25">
      <c r="A684" s="103"/>
      <c r="B684" s="107"/>
    </row>
    <row r="685" spans="1:2" hidden="1" x14ac:dyDescent="0.25">
      <c r="A685" s="103"/>
      <c r="B685" s="107"/>
    </row>
    <row r="686" spans="1:2" hidden="1" x14ac:dyDescent="0.25">
      <c r="A686" s="103"/>
      <c r="B686" s="107"/>
    </row>
    <row r="687" spans="1:2" hidden="1" x14ac:dyDescent="0.25">
      <c r="A687" s="103"/>
      <c r="B687" s="107"/>
    </row>
    <row r="688" spans="1:2" hidden="1" x14ac:dyDescent="0.25">
      <c r="A688" s="103"/>
      <c r="B688" s="107"/>
    </row>
    <row r="689" spans="1:2" hidden="1" x14ac:dyDescent="0.25">
      <c r="A689" s="103"/>
      <c r="B689" s="107"/>
    </row>
    <row r="690" spans="1:2" hidden="1" x14ac:dyDescent="0.25">
      <c r="A690" s="103"/>
      <c r="B690" s="107"/>
    </row>
    <row r="691" spans="1:2" hidden="1" x14ac:dyDescent="0.25">
      <c r="A691" s="103"/>
      <c r="B691" s="107"/>
    </row>
    <row r="692" spans="1:2" hidden="1" x14ac:dyDescent="0.25">
      <c r="A692" s="103"/>
      <c r="B692" s="107"/>
    </row>
    <row r="693" spans="1:2" hidden="1" x14ac:dyDescent="0.25">
      <c r="A693" s="103"/>
      <c r="B693" s="107"/>
    </row>
    <row r="694" spans="1:2" hidden="1" x14ac:dyDescent="0.25">
      <c r="A694" s="103"/>
      <c r="B694" s="107"/>
    </row>
    <row r="695" spans="1:2" hidden="1" x14ac:dyDescent="0.25">
      <c r="A695" s="103"/>
      <c r="B695" s="107"/>
    </row>
    <row r="696" spans="1:2" hidden="1" x14ac:dyDescent="0.25">
      <c r="A696" s="103"/>
      <c r="B696" s="107"/>
    </row>
    <row r="697" spans="1:2" hidden="1" x14ac:dyDescent="0.25">
      <c r="A697" s="103"/>
      <c r="B697" s="107"/>
    </row>
    <row r="698" spans="1:2" hidden="1" x14ac:dyDescent="0.25">
      <c r="A698" s="103"/>
      <c r="B698" s="107"/>
    </row>
    <row r="699" spans="1:2" hidden="1" x14ac:dyDescent="0.25">
      <c r="A699" s="103"/>
      <c r="B699" s="107"/>
    </row>
    <row r="700" spans="1:2" hidden="1" x14ac:dyDescent="0.25">
      <c r="A700" s="103"/>
      <c r="B700" s="107"/>
    </row>
    <row r="701" spans="1:2" hidden="1" x14ac:dyDescent="0.25">
      <c r="A701" s="103"/>
      <c r="B701" s="107"/>
    </row>
    <row r="702" spans="1:2" hidden="1" x14ac:dyDescent="0.25">
      <c r="A702" s="103"/>
      <c r="B702" s="107"/>
    </row>
    <row r="703" spans="1:2" hidden="1" x14ac:dyDescent="0.25">
      <c r="A703" s="103"/>
      <c r="B703" s="107"/>
    </row>
    <row r="704" spans="1:2" hidden="1" x14ac:dyDescent="0.25">
      <c r="A704" s="103"/>
      <c r="B704" s="107"/>
    </row>
    <row r="705" spans="1:2" hidden="1" x14ac:dyDescent="0.25">
      <c r="A705" s="103"/>
      <c r="B705" s="107"/>
    </row>
    <row r="706" spans="1:2" hidden="1" x14ac:dyDescent="0.25">
      <c r="A706" s="103"/>
      <c r="B706" s="107"/>
    </row>
    <row r="707" spans="1:2" hidden="1" x14ac:dyDescent="0.25">
      <c r="A707" s="103"/>
      <c r="B707" s="107"/>
    </row>
    <row r="708" spans="1:2" hidden="1" x14ac:dyDescent="0.25">
      <c r="A708" s="103"/>
      <c r="B708" s="107"/>
    </row>
    <row r="709" spans="1:2" hidden="1" x14ac:dyDescent="0.25">
      <c r="A709" s="103"/>
      <c r="B709" s="107"/>
    </row>
    <row r="710" spans="1:2" hidden="1" x14ac:dyDescent="0.25">
      <c r="A710" s="103"/>
      <c r="B710" s="107"/>
    </row>
    <row r="711" spans="1:2" hidden="1" x14ac:dyDescent="0.25">
      <c r="A711" s="103"/>
      <c r="B711" s="107"/>
    </row>
    <row r="712" spans="1:2" hidden="1" x14ac:dyDescent="0.25">
      <c r="A712" s="103"/>
      <c r="B712" s="107"/>
    </row>
    <row r="713" spans="1:2" hidden="1" x14ac:dyDescent="0.25">
      <c r="A713" s="103"/>
      <c r="B713" s="107"/>
    </row>
    <row r="714" spans="1:2" hidden="1" x14ac:dyDescent="0.25">
      <c r="A714" s="103"/>
      <c r="B714" s="107"/>
    </row>
    <row r="715" spans="1:2" hidden="1" x14ac:dyDescent="0.25">
      <c r="A715" s="103"/>
      <c r="B715" s="107"/>
    </row>
    <row r="716" spans="1:2" hidden="1" x14ac:dyDescent="0.25">
      <c r="A716" s="103"/>
      <c r="B716" s="107"/>
    </row>
    <row r="717" spans="1:2" hidden="1" x14ac:dyDescent="0.25">
      <c r="A717" s="103"/>
      <c r="B717" s="107"/>
    </row>
    <row r="718" spans="1:2" hidden="1" x14ac:dyDescent="0.25">
      <c r="A718" s="103"/>
      <c r="B718" s="107"/>
    </row>
    <row r="719" spans="1:2" hidden="1" x14ac:dyDescent="0.25">
      <c r="A719" s="103"/>
      <c r="B719" s="107"/>
    </row>
    <row r="720" spans="1:2" hidden="1" x14ac:dyDescent="0.25">
      <c r="A720" s="103"/>
      <c r="B720" s="107"/>
    </row>
    <row r="721" spans="1:2" hidden="1" x14ac:dyDescent="0.25">
      <c r="A721" s="103"/>
      <c r="B721" s="107"/>
    </row>
    <row r="722" spans="1:2" hidden="1" x14ac:dyDescent="0.25">
      <c r="A722" s="103"/>
      <c r="B722" s="107"/>
    </row>
    <row r="723" spans="1:2" hidden="1" x14ac:dyDescent="0.25">
      <c r="A723" s="103"/>
      <c r="B723" s="107"/>
    </row>
    <row r="724" spans="1:2" hidden="1" x14ac:dyDescent="0.25">
      <c r="A724" s="103"/>
      <c r="B724" s="107"/>
    </row>
    <row r="725" spans="1:2" hidden="1" x14ac:dyDescent="0.25">
      <c r="A725" s="103"/>
      <c r="B725" s="107"/>
    </row>
    <row r="726" spans="1:2" hidden="1" x14ac:dyDescent="0.25">
      <c r="A726" s="103"/>
      <c r="B726" s="107"/>
    </row>
    <row r="727" spans="1:2" hidden="1" x14ac:dyDescent="0.25">
      <c r="A727" s="103"/>
      <c r="B727" s="107"/>
    </row>
    <row r="728" spans="1:2" hidden="1" x14ac:dyDescent="0.25">
      <c r="A728" s="103"/>
      <c r="B728" s="107"/>
    </row>
    <row r="729" spans="1:2" hidden="1" x14ac:dyDescent="0.25">
      <c r="A729" s="103"/>
      <c r="B729" s="107"/>
    </row>
    <row r="730" spans="1:2" hidden="1" x14ac:dyDescent="0.25">
      <c r="A730" s="103"/>
      <c r="B730" s="107"/>
    </row>
    <row r="731" spans="1:2" hidden="1" x14ac:dyDescent="0.25">
      <c r="A731" s="103"/>
      <c r="B731" s="107"/>
    </row>
    <row r="732" spans="1:2" hidden="1" x14ac:dyDescent="0.25">
      <c r="A732" s="103"/>
      <c r="B732" s="107"/>
    </row>
    <row r="733" spans="1:2" hidden="1" x14ac:dyDescent="0.25">
      <c r="A733" s="103"/>
      <c r="B733" s="107"/>
    </row>
    <row r="734" spans="1:2" hidden="1" x14ac:dyDescent="0.25">
      <c r="A734" s="103"/>
      <c r="B734" s="107"/>
    </row>
    <row r="735" spans="1:2" hidden="1" x14ac:dyDescent="0.25">
      <c r="A735" s="103"/>
      <c r="B735" s="107"/>
    </row>
    <row r="736" spans="1:2" hidden="1" x14ac:dyDescent="0.25">
      <c r="A736" s="103"/>
      <c r="B736" s="107"/>
    </row>
    <row r="737" spans="1:2" hidden="1" x14ac:dyDescent="0.25">
      <c r="A737" s="103"/>
      <c r="B737" s="107"/>
    </row>
    <row r="738" spans="1:2" hidden="1" x14ac:dyDescent="0.25">
      <c r="A738" s="103"/>
      <c r="B738" s="107"/>
    </row>
    <row r="739" spans="1:2" hidden="1" x14ac:dyDescent="0.25">
      <c r="A739" s="103"/>
      <c r="B739" s="107"/>
    </row>
    <row r="740" spans="1:2" hidden="1" x14ac:dyDescent="0.25">
      <c r="A740" s="103"/>
      <c r="B740" s="107"/>
    </row>
    <row r="741" spans="1:2" hidden="1" x14ac:dyDescent="0.25">
      <c r="A741" s="103"/>
      <c r="B741" s="107"/>
    </row>
    <row r="742" spans="1:2" hidden="1" x14ac:dyDescent="0.25">
      <c r="A742" s="103"/>
      <c r="B742" s="107"/>
    </row>
    <row r="743" spans="1:2" hidden="1" x14ac:dyDescent="0.25">
      <c r="A743" s="103"/>
      <c r="B743" s="107"/>
    </row>
    <row r="744" spans="1:2" hidden="1" x14ac:dyDescent="0.25">
      <c r="A744" s="103"/>
      <c r="B744" s="107"/>
    </row>
    <row r="745" spans="1:2" hidden="1" x14ac:dyDescent="0.25">
      <c r="A745" s="103"/>
      <c r="B745" s="107"/>
    </row>
    <row r="746" spans="1:2" hidden="1" x14ac:dyDescent="0.25">
      <c r="A746" s="103"/>
      <c r="B746" s="107"/>
    </row>
    <row r="747" spans="1:2" hidden="1" x14ac:dyDescent="0.25">
      <c r="A747" s="103"/>
      <c r="B747" s="107"/>
    </row>
    <row r="748" spans="1:2" hidden="1" x14ac:dyDescent="0.25">
      <c r="A748" s="103"/>
      <c r="B748" s="107"/>
    </row>
    <row r="749" spans="1:2" hidden="1" x14ac:dyDescent="0.25">
      <c r="A749" s="103"/>
      <c r="B749" s="107"/>
    </row>
    <row r="750" spans="1:2" hidden="1" x14ac:dyDescent="0.25">
      <c r="A750" s="103"/>
      <c r="B750" s="107"/>
    </row>
    <row r="751" spans="1:2" hidden="1" x14ac:dyDescent="0.25">
      <c r="A751" s="103"/>
      <c r="B751" s="107"/>
    </row>
    <row r="752" spans="1:2" hidden="1" x14ac:dyDescent="0.25">
      <c r="A752" s="53"/>
      <c r="B752" s="107"/>
    </row>
    <row r="753" spans="1:2" hidden="1" x14ac:dyDescent="0.25">
      <c r="A753" s="53"/>
      <c r="B753" s="107"/>
    </row>
    <row r="754" spans="1:2" hidden="1" x14ac:dyDescent="0.25">
      <c r="A754" s="53"/>
      <c r="B754" s="107"/>
    </row>
    <row r="755" spans="1:2" hidden="1" x14ac:dyDescent="0.25">
      <c r="A755" s="53"/>
      <c r="B755" s="107"/>
    </row>
    <row r="756" spans="1:2" hidden="1" x14ac:dyDescent="0.25">
      <c r="A756" s="53"/>
      <c r="B756" s="107"/>
    </row>
    <row r="757" spans="1:2" hidden="1" x14ac:dyDescent="0.25">
      <c r="A757" s="53"/>
      <c r="B757" s="107"/>
    </row>
    <row r="758" spans="1:2" hidden="1" x14ac:dyDescent="0.25">
      <c r="A758" s="53"/>
      <c r="B758" s="107"/>
    </row>
    <row r="759" spans="1:2" hidden="1" x14ac:dyDescent="0.25">
      <c r="A759" s="53"/>
      <c r="B759" s="107"/>
    </row>
    <row r="760" spans="1:2" hidden="1" x14ac:dyDescent="0.25">
      <c r="A760" s="53"/>
      <c r="B760" s="107"/>
    </row>
    <row r="761" spans="1:2" hidden="1" x14ac:dyDescent="0.25">
      <c r="A761" s="53"/>
      <c r="B761" s="107"/>
    </row>
    <row r="762" spans="1:2" hidden="1" x14ac:dyDescent="0.25">
      <c r="A762" s="53"/>
      <c r="B762" s="107"/>
    </row>
    <row r="763" spans="1:2" hidden="1" x14ac:dyDescent="0.25">
      <c r="A763" s="53"/>
      <c r="B763" s="107"/>
    </row>
    <row r="764" spans="1:2" hidden="1" x14ac:dyDescent="0.25">
      <c r="A764" s="53"/>
      <c r="B764" s="107"/>
    </row>
    <row r="765" spans="1:2" hidden="1" x14ac:dyDescent="0.25">
      <c r="A765" s="53"/>
      <c r="B765" s="107"/>
    </row>
    <row r="766" spans="1:2" hidden="1" x14ac:dyDescent="0.25">
      <c r="A766" s="53"/>
      <c r="B766" s="107"/>
    </row>
    <row r="767" spans="1:2" hidden="1" x14ac:dyDescent="0.25">
      <c r="A767" s="53"/>
      <c r="B767" s="107"/>
    </row>
    <row r="768" spans="1:2" hidden="1" x14ac:dyDescent="0.25">
      <c r="A768" s="53"/>
      <c r="B768" s="107"/>
    </row>
    <row r="769" spans="1:2" hidden="1" x14ac:dyDescent="0.25">
      <c r="A769" s="53"/>
      <c r="B769" s="107"/>
    </row>
    <row r="770" spans="1:2" hidden="1" x14ac:dyDescent="0.25">
      <c r="A770" s="53"/>
      <c r="B770" s="107"/>
    </row>
    <row r="771" spans="1:2" hidden="1" x14ac:dyDescent="0.25">
      <c r="A771" s="53"/>
      <c r="B771" s="107"/>
    </row>
    <row r="772" spans="1:2" hidden="1" x14ac:dyDescent="0.25">
      <c r="A772" s="53"/>
      <c r="B772" s="107"/>
    </row>
    <row r="773" spans="1:2" hidden="1" x14ac:dyDescent="0.25">
      <c r="A773" s="53"/>
      <c r="B773" s="107"/>
    </row>
    <row r="774" spans="1:2" hidden="1" x14ac:dyDescent="0.25">
      <c r="A774" s="53"/>
      <c r="B774" s="107"/>
    </row>
    <row r="775" spans="1:2" hidden="1" x14ac:dyDescent="0.25">
      <c r="A775" s="53"/>
      <c r="B775" s="107"/>
    </row>
    <row r="776" spans="1:2" hidden="1" x14ac:dyDescent="0.25">
      <c r="A776" s="53"/>
      <c r="B776" s="107"/>
    </row>
    <row r="777" spans="1:2" hidden="1" x14ac:dyDescent="0.25">
      <c r="A777" s="53"/>
      <c r="B777" s="107"/>
    </row>
    <row r="778" spans="1:2" hidden="1" x14ac:dyDescent="0.25">
      <c r="A778" s="53"/>
      <c r="B778" s="107"/>
    </row>
    <row r="779" spans="1:2" hidden="1" x14ac:dyDescent="0.25">
      <c r="A779" s="53"/>
      <c r="B779" s="107"/>
    </row>
    <row r="780" spans="1:2" hidden="1" x14ac:dyDescent="0.25">
      <c r="A780" s="53"/>
      <c r="B780" s="107"/>
    </row>
    <row r="781" spans="1:2" hidden="1" x14ac:dyDescent="0.25">
      <c r="A781" s="53"/>
      <c r="B781" s="107"/>
    </row>
    <row r="782" spans="1:2" hidden="1" x14ac:dyDescent="0.25">
      <c r="A782" s="53"/>
      <c r="B782" s="107"/>
    </row>
    <row r="783" spans="1:2" hidden="1" x14ac:dyDescent="0.25">
      <c r="A783" s="53"/>
      <c r="B783" s="107"/>
    </row>
    <row r="784" spans="1:2" hidden="1" x14ac:dyDescent="0.25">
      <c r="A784" s="53"/>
      <c r="B784" s="107"/>
    </row>
    <row r="785" spans="1:2" hidden="1" x14ac:dyDescent="0.25">
      <c r="A785" s="53"/>
      <c r="B785" s="107"/>
    </row>
    <row r="786" spans="1:2" hidden="1" x14ac:dyDescent="0.25">
      <c r="A786" s="53"/>
      <c r="B786" s="107"/>
    </row>
    <row r="787" spans="1:2" hidden="1" x14ac:dyDescent="0.25">
      <c r="A787" s="53"/>
      <c r="B787" s="107"/>
    </row>
    <row r="788" spans="1:2" hidden="1" x14ac:dyDescent="0.25">
      <c r="A788" s="53"/>
      <c r="B788" s="107"/>
    </row>
    <row r="789" spans="1:2" hidden="1" x14ac:dyDescent="0.25">
      <c r="A789" s="53"/>
      <c r="B789" s="107"/>
    </row>
    <row r="790" spans="1:2" hidden="1" x14ac:dyDescent="0.25">
      <c r="A790" s="53"/>
      <c r="B790" s="107"/>
    </row>
    <row r="791" spans="1:2" hidden="1" x14ac:dyDescent="0.25">
      <c r="A791" s="53"/>
      <c r="B791" s="107"/>
    </row>
    <row r="792" spans="1:2" hidden="1" x14ac:dyDescent="0.25">
      <c r="A792" s="53"/>
      <c r="B792" s="107"/>
    </row>
    <row r="793" spans="1:2" hidden="1" x14ac:dyDescent="0.25">
      <c r="A793" s="53"/>
      <c r="B793" s="107"/>
    </row>
    <row r="794" spans="1:2" hidden="1" x14ac:dyDescent="0.25">
      <c r="A794" s="53"/>
      <c r="B794" s="107"/>
    </row>
    <row r="795" spans="1:2" hidden="1" x14ac:dyDescent="0.25">
      <c r="A795" s="53"/>
      <c r="B795" s="107"/>
    </row>
    <row r="796" spans="1:2" hidden="1" x14ac:dyDescent="0.25">
      <c r="A796" s="53"/>
      <c r="B796" s="107"/>
    </row>
    <row r="797" spans="1:2" hidden="1" x14ac:dyDescent="0.25">
      <c r="A797" s="53"/>
      <c r="B797" s="107"/>
    </row>
    <row r="798" spans="1:2" hidden="1" x14ac:dyDescent="0.25">
      <c r="A798" s="53"/>
      <c r="B798" s="107"/>
    </row>
    <row r="799" spans="1:2" hidden="1" x14ac:dyDescent="0.25">
      <c r="A799" s="53"/>
      <c r="B799" s="107"/>
    </row>
    <row r="800" spans="1:2" hidden="1" x14ac:dyDescent="0.25">
      <c r="A800" s="53"/>
      <c r="B800" s="107"/>
    </row>
    <row r="801" spans="1:2" hidden="1" x14ac:dyDescent="0.25">
      <c r="A801" s="53"/>
      <c r="B801" s="107"/>
    </row>
    <row r="802" spans="1:2" hidden="1" x14ac:dyDescent="0.25">
      <c r="A802" s="53"/>
      <c r="B802" s="107"/>
    </row>
    <row r="803" spans="1:2" hidden="1" x14ac:dyDescent="0.25">
      <c r="A803" s="53"/>
      <c r="B803" s="107"/>
    </row>
    <row r="804" spans="1:2" hidden="1" x14ac:dyDescent="0.25">
      <c r="A804" s="53"/>
      <c r="B804" s="107"/>
    </row>
    <row r="805" spans="1:2" hidden="1" x14ac:dyDescent="0.25">
      <c r="A805" s="53"/>
      <c r="B805" s="107"/>
    </row>
    <row r="806" spans="1:2" hidden="1" x14ac:dyDescent="0.25">
      <c r="A806" s="53"/>
      <c r="B806" s="107"/>
    </row>
    <row r="807" spans="1:2" hidden="1" x14ac:dyDescent="0.25">
      <c r="A807" s="53"/>
      <c r="B807" s="107"/>
    </row>
    <row r="808" spans="1:2" hidden="1" x14ac:dyDescent="0.25">
      <c r="A808" s="53"/>
      <c r="B808" s="107"/>
    </row>
    <row r="809" spans="1:2" hidden="1" x14ac:dyDescent="0.25">
      <c r="A809" s="53"/>
      <c r="B809" s="107"/>
    </row>
    <row r="810" spans="1:2" hidden="1" x14ac:dyDescent="0.25">
      <c r="A810" s="53"/>
      <c r="B810" s="107"/>
    </row>
    <row r="811" spans="1:2" hidden="1" x14ac:dyDescent="0.25">
      <c r="A811" s="53"/>
      <c r="B811" s="107"/>
    </row>
    <row r="812" spans="1:2" hidden="1" x14ac:dyDescent="0.25">
      <c r="A812" s="53"/>
      <c r="B812" s="107"/>
    </row>
    <row r="813" spans="1:2" hidden="1" x14ac:dyDescent="0.25">
      <c r="A813" s="53"/>
      <c r="B813" s="107"/>
    </row>
    <row r="814" spans="1:2" hidden="1" x14ac:dyDescent="0.25">
      <c r="A814" s="53"/>
      <c r="B814" s="107"/>
    </row>
    <row r="815" spans="1:2" hidden="1" x14ac:dyDescent="0.25">
      <c r="A815" s="53"/>
      <c r="B815" s="107"/>
    </row>
    <row r="816" spans="1:2" hidden="1" x14ac:dyDescent="0.25">
      <c r="A816" s="53"/>
      <c r="B816" s="107"/>
    </row>
    <row r="817" spans="1:2" hidden="1" x14ac:dyDescent="0.25">
      <c r="A817" s="53"/>
      <c r="B817" s="107"/>
    </row>
    <row r="818" spans="1:2" hidden="1" x14ac:dyDescent="0.25">
      <c r="A818" s="53"/>
      <c r="B818" s="107"/>
    </row>
    <row r="819" spans="1:2" hidden="1" x14ac:dyDescent="0.25">
      <c r="A819" s="53"/>
      <c r="B819" s="107"/>
    </row>
    <row r="820" spans="1:2" hidden="1" x14ac:dyDescent="0.25">
      <c r="A820" s="53"/>
      <c r="B820" s="107"/>
    </row>
    <row r="821" spans="1:2" hidden="1" x14ac:dyDescent="0.25">
      <c r="A821" s="53"/>
      <c r="B821" s="107"/>
    </row>
    <row r="822" spans="1:2" hidden="1" x14ac:dyDescent="0.25">
      <c r="A822" s="53"/>
      <c r="B822" s="107"/>
    </row>
    <row r="823" spans="1:2" hidden="1" x14ac:dyDescent="0.25">
      <c r="A823" s="53"/>
      <c r="B823" s="107"/>
    </row>
    <row r="824" spans="1:2" hidden="1" x14ac:dyDescent="0.25">
      <c r="A824" s="53"/>
      <c r="B824" s="107"/>
    </row>
    <row r="825" spans="1:2" hidden="1" x14ac:dyDescent="0.25">
      <c r="A825" s="53"/>
      <c r="B825" s="107"/>
    </row>
    <row r="826" spans="1:2" hidden="1" x14ac:dyDescent="0.25">
      <c r="A826" s="53"/>
      <c r="B826" s="107"/>
    </row>
    <row r="827" spans="1:2" hidden="1" x14ac:dyDescent="0.25">
      <c r="A827" s="53"/>
      <c r="B827" s="107"/>
    </row>
    <row r="828" spans="1:2" hidden="1" x14ac:dyDescent="0.25">
      <c r="A828" s="53"/>
      <c r="B828" s="107"/>
    </row>
    <row r="829" spans="1:2" hidden="1" x14ac:dyDescent="0.25">
      <c r="A829" s="53"/>
      <c r="B829" s="107"/>
    </row>
    <row r="830" spans="1:2" hidden="1" x14ac:dyDescent="0.25">
      <c r="A830" s="53"/>
      <c r="B830" s="107"/>
    </row>
    <row r="831" spans="1:2" hidden="1" x14ac:dyDescent="0.25">
      <c r="A831" s="53"/>
      <c r="B831" s="107"/>
    </row>
    <row r="832" spans="1:2" hidden="1" x14ac:dyDescent="0.25">
      <c r="A832" s="53"/>
      <c r="B832" s="107"/>
    </row>
    <row r="833" spans="1:2" hidden="1" x14ac:dyDescent="0.25">
      <c r="A833" s="53"/>
      <c r="B833" s="107"/>
    </row>
    <row r="834" spans="1:2" hidden="1" x14ac:dyDescent="0.25">
      <c r="A834" s="53"/>
      <c r="B834" s="107"/>
    </row>
    <row r="835" spans="1:2" hidden="1" x14ac:dyDescent="0.25">
      <c r="A835" s="53"/>
      <c r="B835" s="107"/>
    </row>
    <row r="836" spans="1:2" hidden="1" x14ac:dyDescent="0.25">
      <c r="A836" s="53"/>
      <c r="B836" s="107"/>
    </row>
    <row r="837" spans="1:2" hidden="1" x14ac:dyDescent="0.25">
      <c r="A837" s="53"/>
      <c r="B837" s="107"/>
    </row>
    <row r="838" spans="1:2" hidden="1" x14ac:dyDescent="0.25">
      <c r="A838" s="53"/>
      <c r="B838" s="107"/>
    </row>
    <row r="839" spans="1:2" hidden="1" x14ac:dyDescent="0.25">
      <c r="A839" s="53"/>
      <c r="B839" s="107"/>
    </row>
    <row r="840" spans="1:2" hidden="1" x14ac:dyDescent="0.25">
      <c r="A840" s="53"/>
      <c r="B840" s="107"/>
    </row>
    <row r="841" spans="1:2" hidden="1" x14ac:dyDescent="0.25">
      <c r="A841" s="53"/>
      <c r="B841" s="107"/>
    </row>
    <row r="842" spans="1:2" hidden="1" x14ac:dyDescent="0.25">
      <c r="A842" s="53"/>
      <c r="B842" s="107"/>
    </row>
    <row r="843" spans="1:2" hidden="1" x14ac:dyDescent="0.25">
      <c r="A843" s="53"/>
      <c r="B843" s="107"/>
    </row>
    <row r="844" spans="1:2" hidden="1" x14ac:dyDescent="0.25">
      <c r="A844" s="53"/>
      <c r="B844" s="107"/>
    </row>
    <row r="845" spans="1:2" hidden="1" x14ac:dyDescent="0.25">
      <c r="A845" s="53"/>
      <c r="B845" s="107"/>
    </row>
    <row r="846" spans="1:2" hidden="1" x14ac:dyDescent="0.25">
      <c r="A846" s="53"/>
      <c r="B846" s="107"/>
    </row>
    <row r="847" spans="1:2" hidden="1" x14ac:dyDescent="0.25">
      <c r="A847" s="53"/>
      <c r="B847" s="107"/>
    </row>
    <row r="848" spans="1:2" hidden="1" x14ac:dyDescent="0.25">
      <c r="A848" s="53"/>
      <c r="B848" s="107"/>
    </row>
    <row r="849" spans="1:2" hidden="1" x14ac:dyDescent="0.25">
      <c r="A849" s="53"/>
      <c r="B849" s="107"/>
    </row>
    <row r="850" spans="1:2" hidden="1" x14ac:dyDescent="0.25">
      <c r="A850" s="53"/>
      <c r="B850" s="107"/>
    </row>
    <row r="851" spans="1:2" hidden="1" x14ac:dyDescent="0.25">
      <c r="A851" s="53"/>
      <c r="B851" s="107"/>
    </row>
    <row r="852" spans="1:2" hidden="1" x14ac:dyDescent="0.25">
      <c r="A852" s="53"/>
      <c r="B852" s="107"/>
    </row>
    <row r="853" spans="1:2" hidden="1" x14ac:dyDescent="0.25">
      <c r="A853" s="53"/>
      <c r="B853" s="107"/>
    </row>
    <row r="854" spans="1:2" hidden="1" x14ac:dyDescent="0.25">
      <c r="A854" s="53"/>
      <c r="B854" s="107"/>
    </row>
    <row r="855" spans="1:2" hidden="1" x14ac:dyDescent="0.25">
      <c r="A855" s="53"/>
      <c r="B855" s="107"/>
    </row>
    <row r="856" spans="1:2" hidden="1" x14ac:dyDescent="0.25">
      <c r="A856" s="53"/>
      <c r="B856" s="107"/>
    </row>
    <row r="857" spans="1:2" hidden="1" x14ac:dyDescent="0.25">
      <c r="A857" s="53"/>
      <c r="B857" s="107"/>
    </row>
    <row r="858" spans="1:2" hidden="1" x14ac:dyDescent="0.25">
      <c r="A858" s="53"/>
      <c r="B858" s="107"/>
    </row>
    <row r="859" spans="1:2" hidden="1" x14ac:dyDescent="0.25">
      <c r="A859" s="53"/>
      <c r="B859" s="107"/>
    </row>
    <row r="860" spans="1:2" hidden="1" x14ac:dyDescent="0.25">
      <c r="A860" s="53"/>
      <c r="B860" s="107"/>
    </row>
    <row r="861" spans="1:2" hidden="1" x14ac:dyDescent="0.25">
      <c r="A861" s="53"/>
      <c r="B861" s="107"/>
    </row>
    <row r="862" spans="1:2" hidden="1" x14ac:dyDescent="0.25">
      <c r="A862" s="53"/>
      <c r="B862" s="107"/>
    </row>
    <row r="863" spans="1:2" hidden="1" x14ac:dyDescent="0.25">
      <c r="A863" s="53"/>
      <c r="B863" s="107"/>
    </row>
    <row r="864" spans="1:2" hidden="1" x14ac:dyDescent="0.25">
      <c r="A864" s="53"/>
      <c r="B864" s="107"/>
    </row>
    <row r="865" spans="1:2" hidden="1" x14ac:dyDescent="0.25">
      <c r="A865" s="53"/>
      <c r="B865" s="107"/>
    </row>
    <row r="866" spans="1:2" hidden="1" x14ac:dyDescent="0.25">
      <c r="A866" s="53"/>
      <c r="B866" s="107"/>
    </row>
    <row r="867" spans="1:2" hidden="1" x14ac:dyDescent="0.25">
      <c r="A867" s="53"/>
      <c r="B867" s="107"/>
    </row>
    <row r="868" spans="1:2" hidden="1" x14ac:dyDescent="0.25">
      <c r="A868" s="53"/>
      <c r="B868" s="107"/>
    </row>
    <row r="869" spans="1:2" hidden="1" x14ac:dyDescent="0.25">
      <c r="A869" s="53"/>
      <c r="B869" s="107"/>
    </row>
    <row r="870" spans="1:2" hidden="1" x14ac:dyDescent="0.25">
      <c r="A870" s="53"/>
      <c r="B870" s="107"/>
    </row>
    <row r="871" spans="1:2" hidden="1" x14ac:dyDescent="0.25">
      <c r="A871" s="53"/>
      <c r="B871" s="107"/>
    </row>
    <row r="872" spans="1:2" hidden="1" x14ac:dyDescent="0.25">
      <c r="A872" s="53"/>
      <c r="B872" s="107"/>
    </row>
    <row r="873" spans="1:2" hidden="1" x14ac:dyDescent="0.25">
      <c r="A873" s="53"/>
      <c r="B873" s="107"/>
    </row>
    <row r="874" spans="1:2" hidden="1" x14ac:dyDescent="0.25">
      <c r="A874" s="53"/>
      <c r="B874" s="107"/>
    </row>
    <row r="875" spans="1:2" hidden="1" x14ac:dyDescent="0.25">
      <c r="A875" s="53"/>
      <c r="B875" s="107"/>
    </row>
    <row r="876" spans="1:2" hidden="1" x14ac:dyDescent="0.25">
      <c r="A876" s="53"/>
      <c r="B876" s="107"/>
    </row>
    <row r="877" spans="1:2" hidden="1" x14ac:dyDescent="0.25">
      <c r="A877" s="53"/>
      <c r="B877" s="107"/>
    </row>
    <row r="878" spans="1:2" hidden="1" x14ac:dyDescent="0.25">
      <c r="A878" s="53"/>
      <c r="B878" s="107"/>
    </row>
    <row r="879" spans="1:2" hidden="1" x14ac:dyDescent="0.25">
      <c r="A879" s="53"/>
      <c r="B879" s="107"/>
    </row>
    <row r="880" spans="1:2" hidden="1" x14ac:dyDescent="0.25">
      <c r="A880" s="53"/>
      <c r="B880" s="107"/>
    </row>
    <row r="881" spans="1:2" hidden="1" x14ac:dyDescent="0.25">
      <c r="A881" s="53"/>
      <c r="B881" s="107"/>
    </row>
    <row r="882" spans="1:2" hidden="1" x14ac:dyDescent="0.25">
      <c r="A882" s="53"/>
      <c r="B882" s="107"/>
    </row>
    <row r="883" spans="1:2" hidden="1" x14ac:dyDescent="0.25">
      <c r="A883" s="53"/>
      <c r="B883" s="107"/>
    </row>
    <row r="884" spans="1:2" hidden="1" x14ac:dyDescent="0.25">
      <c r="A884" s="53"/>
      <c r="B884" s="107"/>
    </row>
    <row r="885" spans="1:2" hidden="1" x14ac:dyDescent="0.25">
      <c r="A885" s="53"/>
      <c r="B885" s="107"/>
    </row>
    <row r="886" spans="1:2" hidden="1" x14ac:dyDescent="0.25">
      <c r="A886" s="53"/>
      <c r="B886" s="107"/>
    </row>
    <row r="887" spans="1:2" hidden="1" x14ac:dyDescent="0.25">
      <c r="A887" s="53"/>
      <c r="B887" s="107"/>
    </row>
    <row r="888" spans="1:2" hidden="1" x14ac:dyDescent="0.25">
      <c r="A888" s="53"/>
      <c r="B888" s="107"/>
    </row>
    <row r="889" spans="1:2" hidden="1" x14ac:dyDescent="0.25">
      <c r="A889" s="53"/>
      <c r="B889" s="107"/>
    </row>
    <row r="890" spans="1:2" hidden="1" x14ac:dyDescent="0.25">
      <c r="A890" s="53"/>
      <c r="B890" s="107"/>
    </row>
    <row r="891" spans="1:2" hidden="1" x14ac:dyDescent="0.25">
      <c r="A891" s="53"/>
      <c r="B891" s="107"/>
    </row>
    <row r="892" spans="1:2" hidden="1" x14ac:dyDescent="0.25">
      <c r="A892" s="53"/>
      <c r="B892" s="107"/>
    </row>
    <row r="893" spans="1:2" hidden="1" x14ac:dyDescent="0.25">
      <c r="A893" s="53"/>
      <c r="B893" s="107"/>
    </row>
    <row r="894" spans="1:2" hidden="1" x14ac:dyDescent="0.25">
      <c r="A894" s="53"/>
      <c r="B894" s="107"/>
    </row>
    <row r="895" spans="1:2" hidden="1" x14ac:dyDescent="0.25">
      <c r="A895" s="53"/>
      <c r="B895" s="107"/>
    </row>
    <row r="896" spans="1:2" hidden="1" x14ac:dyDescent="0.25">
      <c r="A896" s="53"/>
      <c r="B896" s="107"/>
    </row>
    <row r="897" spans="1:2" hidden="1" x14ac:dyDescent="0.25">
      <c r="A897" s="53"/>
      <c r="B897" s="107"/>
    </row>
    <row r="898" spans="1:2" hidden="1" x14ac:dyDescent="0.25">
      <c r="A898" s="53"/>
      <c r="B898" s="107"/>
    </row>
    <row r="899" spans="1:2" hidden="1" x14ac:dyDescent="0.25">
      <c r="A899" s="53"/>
      <c r="B899" s="107"/>
    </row>
    <row r="900" spans="1:2" hidden="1" x14ac:dyDescent="0.25">
      <c r="A900" s="53"/>
      <c r="B900" s="107"/>
    </row>
    <row r="901" spans="1:2" hidden="1" x14ac:dyDescent="0.25">
      <c r="A901" s="53"/>
      <c r="B901" s="107"/>
    </row>
    <row r="902" spans="1:2" hidden="1" x14ac:dyDescent="0.25">
      <c r="A902" s="53"/>
      <c r="B902" s="107"/>
    </row>
    <row r="903" spans="1:2" hidden="1" x14ac:dyDescent="0.25">
      <c r="A903" s="53"/>
      <c r="B903" s="107"/>
    </row>
    <row r="904" spans="1:2" hidden="1" x14ac:dyDescent="0.25">
      <c r="A904" s="53"/>
      <c r="B904" s="107"/>
    </row>
    <row r="905" spans="1:2" hidden="1" x14ac:dyDescent="0.25">
      <c r="A905" s="53"/>
      <c r="B905" s="107"/>
    </row>
    <row r="906" spans="1:2" hidden="1" x14ac:dyDescent="0.25">
      <c r="A906" s="53"/>
      <c r="B906" s="107"/>
    </row>
    <row r="907" spans="1:2" hidden="1" x14ac:dyDescent="0.25">
      <c r="A907" s="53"/>
      <c r="B907" s="107"/>
    </row>
    <row r="908" spans="1:2" hidden="1" x14ac:dyDescent="0.25">
      <c r="A908" s="53"/>
      <c r="B908" s="107"/>
    </row>
    <row r="909" spans="1:2" hidden="1" x14ac:dyDescent="0.25">
      <c r="A909" s="53"/>
      <c r="B909" s="107"/>
    </row>
    <row r="910" spans="1:2" hidden="1" x14ac:dyDescent="0.25">
      <c r="A910" s="53"/>
      <c r="B910" s="107"/>
    </row>
    <row r="911" spans="1:2" hidden="1" x14ac:dyDescent="0.25">
      <c r="A911" s="53"/>
      <c r="B911" s="107"/>
    </row>
    <row r="912" spans="1:2" hidden="1" x14ac:dyDescent="0.25">
      <c r="A912" s="53"/>
      <c r="B912" s="107"/>
    </row>
    <row r="913" spans="1:2" hidden="1" x14ac:dyDescent="0.25">
      <c r="A913" s="53"/>
      <c r="B913" s="107"/>
    </row>
    <row r="914" spans="1:2" hidden="1" x14ac:dyDescent="0.25">
      <c r="A914" s="53"/>
      <c r="B914" s="107"/>
    </row>
    <row r="915" spans="1:2" hidden="1" x14ac:dyDescent="0.25">
      <c r="A915" s="53"/>
      <c r="B915" s="107"/>
    </row>
    <row r="916" spans="1:2" hidden="1" x14ac:dyDescent="0.25">
      <c r="A916" s="53"/>
      <c r="B916" s="107"/>
    </row>
    <row r="917" spans="1:2" hidden="1" x14ac:dyDescent="0.25">
      <c r="A917" s="53"/>
      <c r="B917" s="107"/>
    </row>
    <row r="918" spans="1:2" hidden="1" x14ac:dyDescent="0.25">
      <c r="A918" s="53"/>
      <c r="B918" s="107"/>
    </row>
    <row r="919" spans="1:2" hidden="1" x14ac:dyDescent="0.25">
      <c r="A919" s="53"/>
      <c r="B919" s="107"/>
    </row>
    <row r="920" spans="1:2" hidden="1" x14ac:dyDescent="0.25">
      <c r="A920" s="53"/>
      <c r="B920" s="107"/>
    </row>
    <row r="921" spans="1:2" hidden="1" x14ac:dyDescent="0.25">
      <c r="A921" s="53"/>
      <c r="B921" s="107"/>
    </row>
    <row r="922" spans="1:2" hidden="1" x14ac:dyDescent="0.25">
      <c r="A922" s="53"/>
      <c r="B922" s="107"/>
    </row>
    <row r="923" spans="1:2" hidden="1" x14ac:dyDescent="0.25">
      <c r="A923" s="53"/>
      <c r="B923" s="107"/>
    </row>
    <row r="924" spans="1:2" hidden="1" x14ac:dyDescent="0.25">
      <c r="A924" s="53"/>
      <c r="B924" s="107"/>
    </row>
    <row r="925" spans="1:2" hidden="1" x14ac:dyDescent="0.25">
      <c r="A925" s="53"/>
      <c r="B925" s="107"/>
    </row>
    <row r="926" spans="1:2" hidden="1" x14ac:dyDescent="0.25">
      <c r="A926" s="53"/>
      <c r="B926" s="107"/>
    </row>
    <row r="927" spans="1:2" hidden="1" x14ac:dyDescent="0.25">
      <c r="A927" s="53"/>
      <c r="B927" s="107"/>
    </row>
    <row r="928" spans="1:2" hidden="1" x14ac:dyDescent="0.25">
      <c r="A928" s="53"/>
      <c r="B928" s="107"/>
    </row>
    <row r="929" spans="1:2" hidden="1" x14ac:dyDescent="0.25">
      <c r="A929" s="53"/>
      <c r="B929" s="107"/>
    </row>
    <row r="930" spans="1:2" hidden="1" x14ac:dyDescent="0.25">
      <c r="A930" s="53"/>
      <c r="B930" s="107"/>
    </row>
    <row r="931" spans="1:2" hidden="1" x14ac:dyDescent="0.25">
      <c r="A931" s="53"/>
      <c r="B931" s="107"/>
    </row>
    <row r="932" spans="1:2" hidden="1" x14ac:dyDescent="0.25">
      <c r="A932" s="53"/>
      <c r="B932" s="107"/>
    </row>
    <row r="933" spans="1:2" hidden="1" x14ac:dyDescent="0.25">
      <c r="A933" s="53"/>
      <c r="B933" s="107"/>
    </row>
    <row r="934" spans="1:2" hidden="1" x14ac:dyDescent="0.25">
      <c r="A934" s="53"/>
      <c r="B934" s="107"/>
    </row>
    <row r="935" spans="1:2" hidden="1" x14ac:dyDescent="0.25">
      <c r="A935" s="53"/>
      <c r="B935" s="107"/>
    </row>
    <row r="936" spans="1:2" hidden="1" x14ac:dyDescent="0.25">
      <c r="A936" s="53"/>
      <c r="B936" s="107"/>
    </row>
    <row r="937" spans="1:2" hidden="1" x14ac:dyDescent="0.25">
      <c r="A937" s="53"/>
      <c r="B937" s="107"/>
    </row>
    <row r="938" spans="1:2" hidden="1" x14ac:dyDescent="0.25">
      <c r="A938" s="53"/>
      <c r="B938" s="107"/>
    </row>
    <row r="939" spans="1:2" hidden="1" x14ac:dyDescent="0.25">
      <c r="A939" s="53"/>
      <c r="B939" s="107"/>
    </row>
    <row r="940" spans="1:2" hidden="1" x14ac:dyDescent="0.25">
      <c r="A940" s="53"/>
      <c r="B940" s="107"/>
    </row>
    <row r="941" spans="1:2" hidden="1" x14ac:dyDescent="0.25">
      <c r="A941" s="53"/>
      <c r="B941" s="107"/>
    </row>
    <row r="942" spans="1:2" hidden="1" x14ac:dyDescent="0.25">
      <c r="A942" s="53"/>
      <c r="B942" s="107"/>
    </row>
    <row r="943" spans="1:2" hidden="1" x14ac:dyDescent="0.25">
      <c r="A943" s="53"/>
      <c r="B943" s="107"/>
    </row>
    <row r="944" spans="1:2" hidden="1" x14ac:dyDescent="0.25">
      <c r="A944" s="53"/>
      <c r="B944" s="107"/>
    </row>
    <row r="945" spans="1:2" hidden="1" x14ac:dyDescent="0.25">
      <c r="A945" s="53"/>
      <c r="B945" s="107"/>
    </row>
    <row r="946" spans="1:2" hidden="1" x14ac:dyDescent="0.25">
      <c r="A946" s="53"/>
      <c r="B946" s="107"/>
    </row>
    <row r="947" spans="1:2" hidden="1" x14ac:dyDescent="0.25">
      <c r="A947" s="53"/>
      <c r="B947" s="107"/>
    </row>
    <row r="948" spans="1:2" hidden="1" x14ac:dyDescent="0.25">
      <c r="A948" s="53"/>
      <c r="B948" s="107"/>
    </row>
    <row r="949" spans="1:2" hidden="1" x14ac:dyDescent="0.25">
      <c r="A949" s="53"/>
      <c r="B949" s="107"/>
    </row>
    <row r="950" spans="1:2" hidden="1" x14ac:dyDescent="0.25">
      <c r="A950" s="53"/>
      <c r="B950" s="107"/>
    </row>
    <row r="951" spans="1:2" hidden="1" x14ac:dyDescent="0.25">
      <c r="A951" s="53"/>
      <c r="B951" s="107"/>
    </row>
    <row r="952" spans="1:2" hidden="1" x14ac:dyDescent="0.25">
      <c r="A952" s="53"/>
      <c r="B952" s="107"/>
    </row>
    <row r="953" spans="1:2" hidden="1" x14ac:dyDescent="0.25">
      <c r="A953" s="53"/>
      <c r="B953" s="107"/>
    </row>
    <row r="954" spans="1:2" hidden="1" x14ac:dyDescent="0.25">
      <c r="A954" s="53"/>
      <c r="B954" s="107"/>
    </row>
    <row r="955" spans="1:2" hidden="1" x14ac:dyDescent="0.25">
      <c r="A955" s="53"/>
      <c r="B955" s="107"/>
    </row>
    <row r="956" spans="1:2" hidden="1" x14ac:dyDescent="0.25">
      <c r="A956" s="53"/>
      <c r="B956" s="107"/>
    </row>
    <row r="957" spans="1:2" hidden="1" x14ac:dyDescent="0.25">
      <c r="A957" s="53"/>
      <c r="B957" s="107"/>
    </row>
    <row r="958" spans="1:2" hidden="1" x14ac:dyDescent="0.25">
      <c r="A958" s="53"/>
      <c r="B958" s="107"/>
    </row>
    <row r="959" spans="1:2" hidden="1" x14ac:dyDescent="0.25">
      <c r="A959" s="53"/>
      <c r="B959" s="107"/>
    </row>
    <row r="960" spans="1:2" hidden="1" x14ac:dyDescent="0.25">
      <c r="A960" s="53"/>
      <c r="B960" s="107"/>
    </row>
    <row r="961" spans="1:2" hidden="1" x14ac:dyDescent="0.25">
      <c r="A961" s="53"/>
      <c r="B961" s="107"/>
    </row>
    <row r="962" spans="1:2" hidden="1" x14ac:dyDescent="0.25">
      <c r="A962" s="53"/>
      <c r="B962" s="107"/>
    </row>
    <row r="963" spans="1:2" hidden="1" x14ac:dyDescent="0.25">
      <c r="A963" s="53"/>
      <c r="B963" s="107"/>
    </row>
    <row r="964" spans="1:2" hidden="1" x14ac:dyDescent="0.25">
      <c r="A964" s="53"/>
      <c r="B964" s="107"/>
    </row>
    <row r="965" spans="1:2" hidden="1" x14ac:dyDescent="0.25">
      <c r="A965" s="53"/>
      <c r="B965" s="107"/>
    </row>
    <row r="966" spans="1:2" hidden="1" x14ac:dyDescent="0.25">
      <c r="A966" s="53"/>
      <c r="B966" s="107"/>
    </row>
    <row r="967" spans="1:2" hidden="1" x14ac:dyDescent="0.25">
      <c r="A967" s="53"/>
      <c r="B967" s="107"/>
    </row>
    <row r="968" spans="1:2" hidden="1" x14ac:dyDescent="0.25">
      <c r="A968" s="53"/>
      <c r="B968" s="107"/>
    </row>
    <row r="969" spans="1:2" hidden="1" x14ac:dyDescent="0.25">
      <c r="A969" s="53"/>
      <c r="B969" s="107"/>
    </row>
    <row r="970" spans="1:2" hidden="1" x14ac:dyDescent="0.25">
      <c r="A970" s="53"/>
      <c r="B970" s="107"/>
    </row>
    <row r="971" spans="1:2" hidden="1" x14ac:dyDescent="0.25">
      <c r="A971" s="53"/>
      <c r="B971" s="107"/>
    </row>
    <row r="972" spans="1:2" hidden="1" x14ac:dyDescent="0.25">
      <c r="A972" s="53"/>
      <c r="B972" s="107"/>
    </row>
    <row r="973" spans="1:2" hidden="1" x14ac:dyDescent="0.25">
      <c r="A973" s="53"/>
      <c r="B973" s="107"/>
    </row>
    <row r="974" spans="1:2" hidden="1" x14ac:dyDescent="0.25">
      <c r="A974" s="53"/>
      <c r="B974" s="107"/>
    </row>
    <row r="975" spans="1:2" hidden="1" x14ac:dyDescent="0.25">
      <c r="A975" s="53"/>
      <c r="B975" s="107"/>
    </row>
    <row r="976" spans="1:2" hidden="1" x14ac:dyDescent="0.25">
      <c r="A976" s="53"/>
      <c r="B976" s="107"/>
    </row>
    <row r="977" spans="1:2" hidden="1" x14ac:dyDescent="0.25">
      <c r="A977" s="53"/>
      <c r="B977" s="107"/>
    </row>
    <row r="978" spans="1:2" hidden="1" x14ac:dyDescent="0.25">
      <c r="A978" s="53"/>
      <c r="B978" s="107"/>
    </row>
    <row r="979" spans="1:2" hidden="1" x14ac:dyDescent="0.25">
      <c r="A979" s="53"/>
      <c r="B979" s="107"/>
    </row>
    <row r="980" spans="1:2" hidden="1" x14ac:dyDescent="0.25">
      <c r="A980" s="53"/>
      <c r="B980" s="107"/>
    </row>
    <row r="981" spans="1:2" hidden="1" x14ac:dyDescent="0.25">
      <c r="A981" s="53"/>
      <c r="B981" s="107"/>
    </row>
    <row r="982" spans="1:2" hidden="1" x14ac:dyDescent="0.25">
      <c r="A982" s="53"/>
      <c r="B982" s="107"/>
    </row>
    <row r="983" spans="1:2" hidden="1" x14ac:dyDescent="0.25">
      <c r="A983" s="53"/>
      <c r="B983" s="107"/>
    </row>
    <row r="984" spans="1:2" hidden="1" x14ac:dyDescent="0.25">
      <c r="A984" s="53"/>
      <c r="B984" s="107"/>
    </row>
    <row r="985" spans="1:2" hidden="1" x14ac:dyDescent="0.25">
      <c r="A985" s="53"/>
      <c r="B985" s="107"/>
    </row>
    <row r="986" spans="1:2" hidden="1" x14ac:dyDescent="0.25">
      <c r="A986" s="53"/>
      <c r="B986" s="107"/>
    </row>
    <row r="987" spans="1:2" hidden="1" x14ac:dyDescent="0.25">
      <c r="A987" s="53"/>
      <c r="B987" s="107"/>
    </row>
    <row r="988" spans="1:2" hidden="1" x14ac:dyDescent="0.25">
      <c r="A988" s="53"/>
      <c r="B988" s="107"/>
    </row>
    <row r="989" spans="1:2" hidden="1" x14ac:dyDescent="0.25">
      <c r="A989" s="53"/>
      <c r="B989" s="107"/>
    </row>
    <row r="990" spans="1:2" hidden="1" x14ac:dyDescent="0.25">
      <c r="A990" s="53"/>
      <c r="B990" s="107"/>
    </row>
    <row r="991" spans="1:2" hidden="1" x14ac:dyDescent="0.25">
      <c r="A991" s="53"/>
      <c r="B991" s="107"/>
    </row>
    <row r="992" spans="1:2" hidden="1" x14ac:dyDescent="0.25">
      <c r="A992" s="53"/>
      <c r="B992" s="107"/>
    </row>
    <row r="993" spans="1:2" hidden="1" x14ac:dyDescent="0.25">
      <c r="A993" s="53"/>
      <c r="B993" s="107"/>
    </row>
    <row r="994" spans="1:2" hidden="1" x14ac:dyDescent="0.25">
      <c r="A994" s="53"/>
      <c r="B994" s="107"/>
    </row>
    <row r="995" spans="1:2" hidden="1" x14ac:dyDescent="0.25">
      <c r="A995" s="53"/>
      <c r="B995" s="107"/>
    </row>
    <row r="996" spans="1:2" hidden="1" x14ac:dyDescent="0.25">
      <c r="A996" s="53"/>
      <c r="B996" s="107"/>
    </row>
    <row r="997" spans="1:2" hidden="1" x14ac:dyDescent="0.25">
      <c r="A997" s="53"/>
      <c r="B997" s="107"/>
    </row>
    <row r="998" spans="1:2" hidden="1" x14ac:dyDescent="0.25">
      <c r="A998" s="53"/>
      <c r="B998" s="107"/>
    </row>
    <row r="999" spans="1:2" hidden="1" x14ac:dyDescent="0.25">
      <c r="A999" s="53"/>
      <c r="B999" s="107"/>
    </row>
    <row r="1000" spans="1:2" hidden="1" x14ac:dyDescent="0.25">
      <c r="A1000" s="53"/>
      <c r="B1000" s="107"/>
    </row>
    <row r="1001" spans="1:2" hidden="1" x14ac:dyDescent="0.25">
      <c r="A1001" s="53"/>
      <c r="B1001" s="107"/>
    </row>
    <row r="1002" spans="1:2" hidden="1" x14ac:dyDescent="0.25">
      <c r="A1002" s="53"/>
      <c r="B1002" s="107"/>
    </row>
    <row r="1003" spans="1:2" hidden="1" x14ac:dyDescent="0.25">
      <c r="A1003" s="53"/>
      <c r="B1003" s="107"/>
    </row>
    <row r="1004" spans="1:2" hidden="1" x14ac:dyDescent="0.25">
      <c r="A1004" s="53"/>
      <c r="B1004" s="107"/>
    </row>
    <row r="1005" spans="1:2" hidden="1" x14ac:dyDescent="0.25">
      <c r="A1005" s="53"/>
      <c r="B1005" s="107"/>
    </row>
    <row r="1006" spans="1:2" hidden="1" x14ac:dyDescent="0.25">
      <c r="A1006" s="53"/>
      <c r="B1006" s="107"/>
    </row>
    <row r="1007" spans="1:2" hidden="1" x14ac:dyDescent="0.25">
      <c r="A1007" s="53"/>
      <c r="B1007" s="107"/>
    </row>
    <row r="1008" spans="1:2" hidden="1" x14ac:dyDescent="0.25">
      <c r="A1008" s="53"/>
      <c r="B1008" s="107"/>
    </row>
    <row r="1009" spans="1:2" hidden="1" x14ac:dyDescent="0.25">
      <c r="A1009" s="53"/>
      <c r="B1009" s="107"/>
    </row>
    <row r="1010" spans="1:2" hidden="1" x14ac:dyDescent="0.25">
      <c r="A1010" s="53"/>
      <c r="B1010" s="107"/>
    </row>
    <row r="1011" spans="1:2" hidden="1" x14ac:dyDescent="0.25">
      <c r="A1011" s="53"/>
      <c r="B1011" s="107"/>
    </row>
    <row r="1012" spans="1:2" hidden="1" x14ac:dyDescent="0.25">
      <c r="A1012" s="53"/>
      <c r="B1012" s="107"/>
    </row>
    <row r="1013" spans="1:2" hidden="1" x14ac:dyDescent="0.25">
      <c r="A1013" s="53"/>
      <c r="B1013" s="107"/>
    </row>
    <row r="1014" spans="1:2" hidden="1" x14ac:dyDescent="0.25">
      <c r="A1014" s="53"/>
      <c r="B1014" s="107"/>
    </row>
    <row r="1015" spans="1:2" hidden="1" x14ac:dyDescent="0.25">
      <c r="A1015" s="53"/>
      <c r="B1015" s="107"/>
    </row>
    <row r="1016" spans="1:2" hidden="1" x14ac:dyDescent="0.25">
      <c r="A1016" s="53"/>
      <c r="B1016" s="107"/>
    </row>
    <row r="1017" spans="1:2" hidden="1" x14ac:dyDescent="0.25">
      <c r="A1017" s="53"/>
      <c r="B1017" s="107"/>
    </row>
    <row r="1018" spans="1:2" hidden="1" x14ac:dyDescent="0.25">
      <c r="A1018" s="53"/>
      <c r="B1018" s="107"/>
    </row>
    <row r="1019" spans="1:2" hidden="1" x14ac:dyDescent="0.25">
      <c r="A1019" s="53"/>
      <c r="B1019" s="107"/>
    </row>
    <row r="1020" spans="1:2" hidden="1" x14ac:dyDescent="0.25">
      <c r="A1020" s="53"/>
      <c r="B1020" s="107"/>
    </row>
    <row r="1021" spans="1:2" hidden="1" x14ac:dyDescent="0.25">
      <c r="A1021" s="53"/>
      <c r="B1021" s="107"/>
    </row>
    <row r="1022" spans="1:2" hidden="1" x14ac:dyDescent="0.25">
      <c r="A1022" s="53"/>
      <c r="B1022" s="107"/>
    </row>
    <row r="1023" spans="1:2" hidden="1" x14ac:dyDescent="0.25">
      <c r="A1023" s="53"/>
      <c r="B1023" s="107"/>
    </row>
    <row r="1024" spans="1:2" hidden="1" x14ac:dyDescent="0.25">
      <c r="A1024" s="53"/>
      <c r="B1024" s="107"/>
    </row>
    <row r="1025" spans="1:2" hidden="1" x14ac:dyDescent="0.25">
      <c r="A1025" s="53"/>
      <c r="B1025" s="107"/>
    </row>
    <row r="1026" spans="1:2" hidden="1" x14ac:dyDescent="0.25">
      <c r="A1026" s="53"/>
      <c r="B1026" s="107"/>
    </row>
    <row r="1027" spans="1:2" hidden="1" x14ac:dyDescent="0.25">
      <c r="A1027" s="53"/>
      <c r="B1027" s="107"/>
    </row>
    <row r="1028" spans="1:2" hidden="1" x14ac:dyDescent="0.25">
      <c r="A1028" s="53"/>
      <c r="B1028" s="107"/>
    </row>
    <row r="1029" spans="1:2" hidden="1" x14ac:dyDescent="0.25">
      <c r="A1029" s="53"/>
      <c r="B1029" s="107"/>
    </row>
    <row r="1030" spans="1:2" hidden="1" x14ac:dyDescent="0.25">
      <c r="A1030" s="53"/>
      <c r="B1030" s="107"/>
    </row>
    <row r="1031" spans="1:2" hidden="1" x14ac:dyDescent="0.25">
      <c r="A1031" s="53"/>
      <c r="B1031" s="107"/>
    </row>
    <row r="1032" spans="1:2" hidden="1" x14ac:dyDescent="0.25">
      <c r="A1032" s="53"/>
      <c r="B1032" s="107"/>
    </row>
    <row r="1033" spans="1:2" hidden="1" x14ac:dyDescent="0.25">
      <c r="A1033" s="53"/>
      <c r="B1033" s="107"/>
    </row>
    <row r="1034" spans="1:2" hidden="1" x14ac:dyDescent="0.25">
      <c r="A1034" s="53"/>
      <c r="B1034" s="107"/>
    </row>
    <row r="1035" spans="1:2" hidden="1" x14ac:dyDescent="0.25">
      <c r="A1035" s="53"/>
      <c r="B1035" s="107"/>
    </row>
    <row r="1036" spans="1:2" hidden="1" x14ac:dyDescent="0.25">
      <c r="A1036" s="53"/>
      <c r="B1036" s="107"/>
    </row>
    <row r="1037" spans="1:2" hidden="1" x14ac:dyDescent="0.25">
      <c r="A1037" s="53"/>
      <c r="B1037" s="107"/>
    </row>
    <row r="1038" spans="1:2" hidden="1" x14ac:dyDescent="0.25">
      <c r="A1038" s="53"/>
      <c r="B1038" s="107"/>
    </row>
    <row r="1039" spans="1:2" hidden="1" x14ac:dyDescent="0.25">
      <c r="A1039" s="53"/>
      <c r="B1039" s="107"/>
    </row>
    <row r="1040" spans="1:2" hidden="1" x14ac:dyDescent="0.25">
      <c r="A1040" s="53"/>
      <c r="B1040" s="107"/>
    </row>
    <row r="1041" spans="1:2" hidden="1" x14ac:dyDescent="0.25">
      <c r="A1041" s="53"/>
      <c r="B1041" s="107"/>
    </row>
    <row r="1042" spans="1:2" hidden="1" x14ac:dyDescent="0.25">
      <c r="A1042" s="53"/>
      <c r="B1042" s="107"/>
    </row>
    <row r="1043" spans="1:2" hidden="1" x14ac:dyDescent="0.25">
      <c r="A1043" s="53"/>
      <c r="B1043" s="107"/>
    </row>
    <row r="1044" spans="1:2" hidden="1" x14ac:dyDescent="0.25">
      <c r="A1044" s="53"/>
      <c r="B1044" s="107"/>
    </row>
    <row r="1045" spans="1:2" hidden="1" x14ac:dyDescent="0.25">
      <c r="A1045" s="53"/>
      <c r="B1045" s="107"/>
    </row>
    <row r="1046" spans="1:2" hidden="1" x14ac:dyDescent="0.25">
      <c r="A1046" s="53"/>
      <c r="B1046" s="107"/>
    </row>
    <row r="1047" spans="1:2" hidden="1" x14ac:dyDescent="0.25">
      <c r="A1047" s="53"/>
      <c r="B1047" s="107"/>
    </row>
    <row r="1048" spans="1:2" hidden="1" x14ac:dyDescent="0.25">
      <c r="A1048" s="53"/>
      <c r="B1048" s="107"/>
    </row>
    <row r="1049" spans="1:2" hidden="1" x14ac:dyDescent="0.25">
      <c r="A1049" s="53"/>
      <c r="B1049" s="107"/>
    </row>
    <row r="1050" spans="1:2" hidden="1" x14ac:dyDescent="0.25">
      <c r="A1050" s="53"/>
      <c r="B1050" s="107"/>
    </row>
    <row r="1051" spans="1:2" hidden="1" x14ac:dyDescent="0.25">
      <c r="A1051" s="53"/>
      <c r="B1051" s="107"/>
    </row>
    <row r="1052" spans="1:2" hidden="1" x14ac:dyDescent="0.25">
      <c r="A1052" s="53"/>
      <c r="B1052" s="107"/>
    </row>
    <row r="1053" spans="1:2" hidden="1" x14ac:dyDescent="0.25">
      <c r="A1053" s="53"/>
      <c r="B1053" s="107"/>
    </row>
    <row r="1054" spans="1:2" hidden="1" x14ac:dyDescent="0.25">
      <c r="A1054" s="53"/>
      <c r="B1054" s="107"/>
    </row>
    <row r="1055" spans="1:2" hidden="1" x14ac:dyDescent="0.25">
      <c r="A1055" s="53"/>
      <c r="B1055" s="107"/>
    </row>
    <row r="1056" spans="1:2" hidden="1" x14ac:dyDescent="0.25">
      <c r="A1056" s="53"/>
      <c r="B1056" s="107"/>
    </row>
    <row r="1057" spans="1:2" hidden="1" x14ac:dyDescent="0.25">
      <c r="A1057" s="53"/>
      <c r="B1057" s="107"/>
    </row>
    <row r="1058" spans="1:2" hidden="1" x14ac:dyDescent="0.25">
      <c r="A1058" s="53"/>
      <c r="B1058" s="107"/>
    </row>
    <row r="1059" spans="1:2" hidden="1" x14ac:dyDescent="0.25">
      <c r="A1059" s="53"/>
      <c r="B1059" s="107"/>
    </row>
    <row r="1060" spans="1:2" hidden="1" x14ac:dyDescent="0.25">
      <c r="A1060" s="53"/>
      <c r="B1060" s="107"/>
    </row>
    <row r="1061" spans="1:2" hidden="1" x14ac:dyDescent="0.25">
      <c r="A1061" s="53"/>
      <c r="B1061" s="107"/>
    </row>
    <row r="1062" spans="1:2" hidden="1" x14ac:dyDescent="0.25">
      <c r="A1062" s="53"/>
      <c r="B1062" s="107"/>
    </row>
    <row r="1063" spans="1:2" hidden="1" x14ac:dyDescent="0.25">
      <c r="A1063" s="53"/>
      <c r="B1063" s="107"/>
    </row>
    <row r="1064" spans="1:2" hidden="1" x14ac:dyDescent="0.25">
      <c r="A1064" s="53"/>
      <c r="B1064" s="107"/>
    </row>
    <row r="1065" spans="1:2" hidden="1" x14ac:dyDescent="0.25">
      <c r="A1065" s="53"/>
      <c r="B1065" s="107"/>
    </row>
    <row r="1066" spans="1:2" hidden="1" x14ac:dyDescent="0.25">
      <c r="A1066" s="53"/>
      <c r="B1066" s="107"/>
    </row>
    <row r="1067" spans="1:2" hidden="1" x14ac:dyDescent="0.25">
      <c r="A1067" s="53"/>
      <c r="B1067" s="107"/>
    </row>
    <row r="1068" spans="1:2" hidden="1" x14ac:dyDescent="0.25">
      <c r="A1068" s="53"/>
      <c r="B1068" s="107"/>
    </row>
    <row r="1069" spans="1:2" hidden="1" x14ac:dyDescent="0.25">
      <c r="A1069" s="53"/>
      <c r="B1069" s="107"/>
    </row>
    <row r="1070" spans="1:2" hidden="1" x14ac:dyDescent="0.25">
      <c r="A1070" s="53"/>
      <c r="B1070" s="107"/>
    </row>
    <row r="1071" spans="1:2" hidden="1" x14ac:dyDescent="0.25">
      <c r="A1071" s="53"/>
      <c r="B1071" s="107"/>
    </row>
    <row r="1072" spans="1:2" hidden="1" x14ac:dyDescent="0.25">
      <c r="A1072" s="53"/>
      <c r="B1072" s="107"/>
    </row>
    <row r="1073" spans="1:2" hidden="1" x14ac:dyDescent="0.25">
      <c r="A1073" s="53"/>
      <c r="B1073" s="107"/>
    </row>
    <row r="1074" spans="1:2" hidden="1" x14ac:dyDescent="0.25">
      <c r="A1074" s="53"/>
      <c r="B1074" s="107"/>
    </row>
    <row r="1075" spans="1:2" hidden="1" x14ac:dyDescent="0.25">
      <c r="A1075" s="53"/>
      <c r="B1075" s="107"/>
    </row>
    <row r="1076" spans="1:2" hidden="1" x14ac:dyDescent="0.25">
      <c r="A1076" s="53"/>
      <c r="B1076" s="107"/>
    </row>
    <row r="1077" spans="1:2" hidden="1" x14ac:dyDescent="0.25">
      <c r="A1077" s="53"/>
      <c r="B1077" s="107"/>
    </row>
    <row r="1078" spans="1:2" hidden="1" x14ac:dyDescent="0.25">
      <c r="A1078" s="53"/>
      <c r="B1078" s="107"/>
    </row>
    <row r="1079" spans="1:2" hidden="1" x14ac:dyDescent="0.25">
      <c r="A1079" s="53"/>
      <c r="B1079" s="107"/>
    </row>
    <row r="1080" spans="1:2" hidden="1" x14ac:dyDescent="0.25">
      <c r="A1080" s="53"/>
      <c r="B1080" s="107"/>
    </row>
    <row r="1081" spans="1:2" hidden="1" x14ac:dyDescent="0.25">
      <c r="A1081" s="53"/>
      <c r="B1081" s="107"/>
    </row>
    <row r="1082" spans="1:2" hidden="1" x14ac:dyDescent="0.25">
      <c r="A1082" s="53"/>
      <c r="B1082" s="107"/>
    </row>
    <row r="1083" spans="1:2" hidden="1" x14ac:dyDescent="0.25">
      <c r="A1083" s="53"/>
      <c r="B1083" s="107"/>
    </row>
    <row r="1084" spans="1:2" hidden="1" x14ac:dyDescent="0.25">
      <c r="A1084" s="53"/>
      <c r="B1084" s="107"/>
    </row>
    <row r="1085" spans="1:2" hidden="1" x14ac:dyDescent="0.25">
      <c r="A1085" s="53"/>
      <c r="B1085" s="107"/>
    </row>
    <row r="1086" spans="1:2" hidden="1" x14ac:dyDescent="0.25">
      <c r="A1086" s="53"/>
      <c r="B1086" s="107"/>
    </row>
    <row r="1087" spans="1:2" hidden="1" x14ac:dyDescent="0.25">
      <c r="A1087" s="53"/>
      <c r="B1087" s="107"/>
    </row>
    <row r="1088" spans="1:2" hidden="1" x14ac:dyDescent="0.25">
      <c r="A1088" s="53"/>
      <c r="B1088" s="107"/>
    </row>
    <row r="1089" spans="1:2" hidden="1" x14ac:dyDescent="0.25">
      <c r="A1089" s="53"/>
      <c r="B1089" s="107"/>
    </row>
    <row r="1090" spans="1:2" hidden="1" x14ac:dyDescent="0.25">
      <c r="A1090" s="53"/>
      <c r="B1090" s="107"/>
    </row>
    <row r="1091" spans="1:2" hidden="1" x14ac:dyDescent="0.25">
      <c r="A1091" s="53"/>
      <c r="B1091" s="107"/>
    </row>
    <row r="1092" spans="1:2" hidden="1" x14ac:dyDescent="0.25">
      <c r="A1092" s="53"/>
      <c r="B1092" s="107"/>
    </row>
    <row r="1093" spans="1:2" hidden="1" x14ac:dyDescent="0.25">
      <c r="A1093" s="53"/>
      <c r="B1093" s="107"/>
    </row>
    <row r="1094" spans="1:2" hidden="1" x14ac:dyDescent="0.25">
      <c r="A1094" s="53"/>
      <c r="B1094" s="107"/>
    </row>
    <row r="1095" spans="1:2" hidden="1" x14ac:dyDescent="0.25">
      <c r="A1095" s="53"/>
      <c r="B1095" s="107"/>
    </row>
    <row r="1096" spans="1:2" hidden="1" x14ac:dyDescent="0.25">
      <c r="A1096" s="53"/>
      <c r="B1096" s="107"/>
    </row>
    <row r="1097" spans="1:2" hidden="1" x14ac:dyDescent="0.25">
      <c r="A1097" s="53"/>
      <c r="B1097" s="107"/>
    </row>
    <row r="1098" spans="1:2" hidden="1" x14ac:dyDescent="0.25">
      <c r="A1098" s="53"/>
      <c r="B1098" s="107"/>
    </row>
    <row r="1099" spans="1:2" hidden="1" x14ac:dyDescent="0.25">
      <c r="A1099" s="53"/>
      <c r="B1099" s="107"/>
    </row>
    <row r="1100" spans="1:2" hidden="1" x14ac:dyDescent="0.25">
      <c r="A1100" s="53"/>
      <c r="B1100" s="107"/>
    </row>
    <row r="1101" spans="1:2" hidden="1" x14ac:dyDescent="0.25">
      <c r="A1101" s="53"/>
      <c r="B1101" s="107"/>
    </row>
    <row r="1102" spans="1:2" hidden="1" x14ac:dyDescent="0.25">
      <c r="A1102" s="53"/>
      <c r="B1102" s="107"/>
    </row>
    <row r="1103" spans="1:2" hidden="1" x14ac:dyDescent="0.25">
      <c r="A1103" s="53"/>
      <c r="B1103" s="107"/>
    </row>
    <row r="1104" spans="1:2" hidden="1" x14ac:dyDescent="0.25">
      <c r="A1104" s="53"/>
      <c r="B1104" s="107"/>
    </row>
    <row r="1105" spans="1:2" hidden="1" x14ac:dyDescent="0.25">
      <c r="A1105" s="53"/>
      <c r="B1105" s="107"/>
    </row>
    <row r="1106" spans="1:2" hidden="1" x14ac:dyDescent="0.25">
      <c r="A1106" s="53"/>
      <c r="B1106" s="107"/>
    </row>
    <row r="1107" spans="1:2" hidden="1" x14ac:dyDescent="0.25">
      <c r="A1107" s="53"/>
      <c r="B1107" s="107"/>
    </row>
    <row r="1108" spans="1:2" hidden="1" x14ac:dyDescent="0.25">
      <c r="A1108" s="53"/>
      <c r="B1108" s="107"/>
    </row>
    <row r="1109" spans="1:2" hidden="1" x14ac:dyDescent="0.25">
      <c r="A1109" s="53"/>
      <c r="B1109" s="107"/>
    </row>
    <row r="1110" spans="1:2" hidden="1" x14ac:dyDescent="0.25">
      <c r="A1110" s="53"/>
      <c r="B1110" s="107"/>
    </row>
    <row r="1111" spans="1:2" hidden="1" x14ac:dyDescent="0.25">
      <c r="A1111" s="53"/>
      <c r="B1111" s="107"/>
    </row>
    <row r="1112" spans="1:2" hidden="1" x14ac:dyDescent="0.25">
      <c r="A1112" s="53"/>
      <c r="B1112" s="107"/>
    </row>
    <row r="1113" spans="1:2" hidden="1" x14ac:dyDescent="0.25">
      <c r="A1113" s="53"/>
      <c r="B1113" s="107"/>
    </row>
    <row r="1114" spans="1:2" hidden="1" x14ac:dyDescent="0.25">
      <c r="A1114" s="53"/>
      <c r="B1114" s="107"/>
    </row>
    <row r="1115" spans="1:2" hidden="1" x14ac:dyDescent="0.25">
      <c r="A1115" s="53"/>
      <c r="B1115" s="107"/>
    </row>
    <row r="1116" spans="1:2" hidden="1" x14ac:dyDescent="0.25">
      <c r="A1116" s="53"/>
      <c r="B1116" s="107"/>
    </row>
    <row r="1117" spans="1:2" hidden="1" x14ac:dyDescent="0.25">
      <c r="A1117" s="53"/>
      <c r="B1117" s="107"/>
    </row>
    <row r="1118" spans="1:2" hidden="1" x14ac:dyDescent="0.25">
      <c r="A1118" s="53"/>
      <c r="B1118" s="107"/>
    </row>
    <row r="1119" spans="1:2" hidden="1" x14ac:dyDescent="0.25">
      <c r="A1119" s="53"/>
      <c r="B1119" s="107"/>
    </row>
    <row r="1120" spans="1:2" hidden="1" x14ac:dyDescent="0.25">
      <c r="A1120" s="53"/>
      <c r="B1120" s="107"/>
    </row>
    <row r="1121" spans="1:2" hidden="1" x14ac:dyDescent="0.25">
      <c r="A1121" s="53"/>
      <c r="B1121" s="107"/>
    </row>
    <row r="1122" spans="1:2" hidden="1" x14ac:dyDescent="0.25">
      <c r="A1122" s="53"/>
      <c r="B1122" s="107"/>
    </row>
    <row r="1123" spans="1:2" hidden="1" x14ac:dyDescent="0.25">
      <c r="A1123" s="53"/>
      <c r="B1123" s="107"/>
    </row>
    <row r="1124" spans="1:2" hidden="1" x14ac:dyDescent="0.25">
      <c r="A1124" s="53"/>
      <c r="B1124" s="107"/>
    </row>
    <row r="1125" spans="1:2" hidden="1" x14ac:dyDescent="0.25">
      <c r="A1125" s="53"/>
      <c r="B1125" s="107"/>
    </row>
    <row r="1126" spans="1:2" hidden="1" x14ac:dyDescent="0.25">
      <c r="A1126" s="53"/>
      <c r="B1126" s="107"/>
    </row>
    <row r="1127" spans="1:2" hidden="1" x14ac:dyDescent="0.25">
      <c r="A1127" s="53"/>
      <c r="B1127" s="107"/>
    </row>
    <row r="1128" spans="1:2" hidden="1" x14ac:dyDescent="0.25">
      <c r="A1128" s="53"/>
      <c r="B1128" s="107"/>
    </row>
    <row r="1129" spans="1:2" hidden="1" x14ac:dyDescent="0.25">
      <c r="A1129" s="53"/>
      <c r="B1129" s="107"/>
    </row>
    <row r="1130" spans="1:2" hidden="1" x14ac:dyDescent="0.25">
      <c r="A1130" s="53"/>
      <c r="B1130" s="107"/>
    </row>
    <row r="1131" spans="1:2" hidden="1" x14ac:dyDescent="0.25">
      <c r="A1131" s="53"/>
      <c r="B1131" s="107"/>
    </row>
    <row r="1132" spans="1:2" hidden="1" x14ac:dyDescent="0.25">
      <c r="A1132" s="53"/>
      <c r="B1132" s="107"/>
    </row>
    <row r="1133" spans="1:2" hidden="1" x14ac:dyDescent="0.25">
      <c r="A1133" s="53"/>
      <c r="B1133" s="107"/>
    </row>
    <row r="1134" spans="1:2" hidden="1" x14ac:dyDescent="0.25">
      <c r="A1134" s="53"/>
      <c r="B1134" s="107"/>
    </row>
    <row r="1135" spans="1:2" hidden="1" x14ac:dyDescent="0.25">
      <c r="A1135" s="53"/>
      <c r="B1135" s="107"/>
    </row>
    <row r="1136" spans="1:2" hidden="1" x14ac:dyDescent="0.25">
      <c r="A1136" s="53"/>
      <c r="B1136" s="107"/>
    </row>
    <row r="1137" spans="1:2" hidden="1" x14ac:dyDescent="0.25">
      <c r="A1137" s="53"/>
      <c r="B1137" s="107"/>
    </row>
    <row r="1138" spans="1:2" hidden="1" x14ac:dyDescent="0.25">
      <c r="A1138" s="53"/>
      <c r="B1138" s="107"/>
    </row>
    <row r="1139" spans="1:2" hidden="1" x14ac:dyDescent="0.25">
      <c r="A1139" s="53"/>
      <c r="B1139" s="107"/>
    </row>
    <row r="1140" spans="1:2" hidden="1" x14ac:dyDescent="0.25">
      <c r="A1140" s="53"/>
      <c r="B1140" s="107"/>
    </row>
    <row r="1141" spans="1:2" hidden="1" x14ac:dyDescent="0.25">
      <c r="A1141" s="53"/>
      <c r="B1141" s="107"/>
    </row>
    <row r="1142" spans="1:2" hidden="1" x14ac:dyDescent="0.25">
      <c r="A1142" s="53"/>
      <c r="B1142" s="107"/>
    </row>
    <row r="1143" spans="1:2" hidden="1" x14ac:dyDescent="0.25">
      <c r="A1143" s="53"/>
      <c r="B1143" s="107"/>
    </row>
    <row r="1144" spans="1:2" hidden="1" x14ac:dyDescent="0.25">
      <c r="A1144" s="53"/>
      <c r="B1144" s="107"/>
    </row>
    <row r="1145" spans="1:2" hidden="1" x14ac:dyDescent="0.25">
      <c r="A1145" s="53"/>
      <c r="B1145" s="107"/>
    </row>
    <row r="1146" spans="1:2" hidden="1" x14ac:dyDescent="0.25">
      <c r="A1146" s="53"/>
      <c r="B1146" s="107"/>
    </row>
    <row r="1147" spans="1:2" hidden="1" x14ac:dyDescent="0.25">
      <c r="A1147" s="53"/>
      <c r="B1147" s="107"/>
    </row>
    <row r="1148" spans="1:2" hidden="1" x14ac:dyDescent="0.25">
      <c r="A1148" s="53"/>
      <c r="B1148" s="107"/>
    </row>
    <row r="1149" spans="1:2" hidden="1" x14ac:dyDescent="0.25">
      <c r="A1149" s="53"/>
      <c r="B1149" s="107"/>
    </row>
    <row r="1150" spans="1:2" hidden="1" x14ac:dyDescent="0.25">
      <c r="A1150" s="53"/>
      <c r="B1150" s="107"/>
    </row>
    <row r="1151" spans="1:2" hidden="1" x14ac:dyDescent="0.25">
      <c r="A1151" s="53"/>
      <c r="B1151" s="107"/>
    </row>
    <row r="1152" spans="1:2" hidden="1" x14ac:dyDescent="0.25">
      <c r="A1152" s="53"/>
      <c r="B1152" s="107"/>
    </row>
    <row r="1153" spans="1:2" hidden="1" x14ac:dyDescent="0.25">
      <c r="A1153" s="53"/>
      <c r="B1153" s="107"/>
    </row>
    <row r="1154" spans="1:2" hidden="1" x14ac:dyDescent="0.25">
      <c r="A1154" s="53"/>
      <c r="B1154" s="107"/>
    </row>
    <row r="1155" spans="1:2" hidden="1" x14ac:dyDescent="0.25">
      <c r="A1155" s="53"/>
      <c r="B1155" s="107"/>
    </row>
  </sheetData>
  <pageMargins left="0.75" right="0.75" top="1" bottom="1" header="0.5" footer="0.5"/>
  <headerFooter alignWithMargins="0"/>
  <extLst>
    <ext xmlns:x14="http://schemas.microsoft.com/office/spreadsheetml/2009/9/main" uri="{78C0D931-6437-407d-A8EE-F0AAD7539E65}">
      <x14:conditionalFormattings>
        <x14:conditionalFormatting xmlns:xm="http://schemas.microsoft.com/office/excel/2006/main">
          <x14:cfRule type="expression" priority="2" id="{51C26D86-068B-49DC-BA06-F9413D5A580E}">
            <xm:f>'1. Inputs'!$D$10="NI"</xm:f>
            <x14:dxf>
              <numFmt numFmtId="168" formatCode="[$£-809]#,##0.00"/>
            </x14:dxf>
          </x14:cfRule>
          <xm:sqref>B2:B3</xm:sqref>
        </x14:conditionalFormatting>
        <x14:conditionalFormatting xmlns:xm="http://schemas.microsoft.com/office/excel/2006/main">
          <x14:cfRule type="expression" priority="1" id="{14CD106D-B5E5-464E-8DC7-5234282B5BDB}">
            <xm:f>'1. Inputs'!$D$10="NI"</xm:f>
            <x14:dxf>
              <numFmt numFmtId="168" formatCode="[$£-809]#,##0.00"/>
            </x14:dxf>
          </x14:cfRule>
          <xm:sqref>B6:B113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113"/>
  <sheetViews>
    <sheetView showGridLines="0" workbookViewId="0">
      <selection activeCell="B12" sqref="B12"/>
    </sheetView>
  </sheetViews>
  <sheetFormatPr defaultColWidth="0" defaultRowHeight="13.2" x14ac:dyDescent="0.25"/>
  <cols>
    <col min="1" max="1" width="17" customWidth="1"/>
    <col min="2" max="2" width="17.109375" customWidth="1"/>
    <col min="3" max="3" width="17.5546875" customWidth="1"/>
    <col min="4" max="4" width="3.6640625" customWidth="1"/>
    <col min="5" max="16384" width="8.88671875" hidden="1"/>
  </cols>
  <sheetData>
    <row r="1" spans="1:3" x14ac:dyDescent="0.25">
      <c r="A1" s="256" t="s">
        <v>153</v>
      </c>
    </row>
    <row r="2" spans="1:3" x14ac:dyDescent="0.25">
      <c r="A2" s="207" t="s">
        <v>156</v>
      </c>
      <c r="B2" s="255">
        <f ca="1">AVERAGE(B$8:B$113)</f>
        <v>0</v>
      </c>
      <c r="C2" s="255">
        <f ca="1">AVERAGE(C$8:C$113)</f>
        <v>0</v>
      </c>
    </row>
    <row r="3" spans="1:3" x14ac:dyDescent="0.25">
      <c r="A3" s="207" t="s">
        <v>158</v>
      </c>
      <c r="B3" s="255">
        <f ca="1">MAX(B2,0)</f>
        <v>0</v>
      </c>
      <c r="C3" s="255">
        <f ca="1">MAX(C2,0)</f>
        <v>0</v>
      </c>
    </row>
    <row r="4" spans="1:3" x14ac:dyDescent="0.25">
      <c r="A4" s="207" t="s">
        <v>157</v>
      </c>
      <c r="B4" s="255">
        <f ca="1">MAX(B$8:B$113)</f>
        <v>0</v>
      </c>
      <c r="C4" s="255">
        <f ca="1">MAX(C$8:C$113)</f>
        <v>0</v>
      </c>
    </row>
    <row r="5" spans="1:3" x14ac:dyDescent="0.25">
      <c r="A5" s="207" t="s">
        <v>159</v>
      </c>
      <c r="B5" s="255">
        <f ca="1">MAX(B4,0)</f>
        <v>0</v>
      </c>
      <c r="C5" s="255">
        <f ca="1">MAX(C4,0)</f>
        <v>0</v>
      </c>
    </row>
    <row r="6" spans="1:3" x14ac:dyDescent="0.25">
      <c r="B6" s="254"/>
      <c r="C6" s="254"/>
    </row>
    <row r="7" spans="1:3" ht="39.6" x14ac:dyDescent="0.25">
      <c r="A7" s="105" t="s">
        <v>3</v>
      </c>
      <c r="B7" s="253" t="s">
        <v>154</v>
      </c>
      <c r="C7" s="252" t="s">
        <v>155</v>
      </c>
    </row>
    <row r="8" spans="1:3" x14ac:dyDescent="0.25">
      <c r="A8" s="106">
        <f>'3. NEW Calculations'!A7</f>
        <v>43374</v>
      </c>
      <c r="B8" s="255">
        <f>'7. STD Results'!B6</f>
        <v>0</v>
      </c>
      <c r="C8" s="255">
        <f ca="1">'4. NEW Results'!B6</f>
        <v>0</v>
      </c>
    </row>
    <row r="9" spans="1:3" x14ac:dyDescent="0.25">
      <c r="A9" s="106">
        <f>'3. NEW Calculations'!A8</f>
        <v>43375</v>
      </c>
      <c r="B9" s="255">
        <f>'7. STD Results'!B7</f>
        <v>0</v>
      </c>
      <c r="C9" s="255">
        <f ca="1">'4. NEW Results'!B7</f>
        <v>0</v>
      </c>
    </row>
    <row r="10" spans="1:3" x14ac:dyDescent="0.25">
      <c r="A10" s="106">
        <f>'3. NEW Calculations'!A9</f>
        <v>43376</v>
      </c>
      <c r="B10" s="255">
        <f ca="1">'7. STD Results'!B8</f>
        <v>0</v>
      </c>
      <c r="C10" s="255">
        <f ca="1">'4. NEW Results'!B8</f>
        <v>0</v>
      </c>
    </row>
    <row r="11" spans="1:3" x14ac:dyDescent="0.25">
      <c r="A11" s="106">
        <f>'3. NEW Calculations'!A10</f>
        <v>43377</v>
      </c>
      <c r="B11" s="255">
        <f ca="1">'7. STD Results'!B9</f>
        <v>0</v>
      </c>
      <c r="C11" s="255">
        <f ca="1">'4. NEW Results'!B9</f>
        <v>0</v>
      </c>
    </row>
    <row r="12" spans="1:3" x14ac:dyDescent="0.25">
      <c r="A12" s="106">
        <f>'3. NEW Calculations'!A11</f>
        <v>43378</v>
      </c>
      <c r="B12" s="255">
        <f ca="1">'7. STD Results'!B10</f>
        <v>0</v>
      </c>
      <c r="C12" s="255">
        <f ca="1">'4. NEW Results'!B10</f>
        <v>0</v>
      </c>
    </row>
    <row r="13" spans="1:3" x14ac:dyDescent="0.25">
      <c r="A13" s="106">
        <f>'3. NEW Calculations'!A12</f>
        <v>43379</v>
      </c>
      <c r="B13" s="255">
        <f ca="1">'7. STD Results'!B11</f>
        <v>0</v>
      </c>
      <c r="C13" s="255">
        <f ca="1">'4. NEW Results'!B11</f>
        <v>0</v>
      </c>
    </row>
    <row r="14" spans="1:3" x14ac:dyDescent="0.25">
      <c r="A14" s="106">
        <f>'3. NEW Calculations'!A13</f>
        <v>43380</v>
      </c>
      <c r="B14" s="255">
        <f ca="1">'7. STD Results'!B12</f>
        <v>0</v>
      </c>
      <c r="C14" s="255">
        <f ca="1">'4. NEW Results'!B12</f>
        <v>0</v>
      </c>
    </row>
    <row r="15" spans="1:3" x14ac:dyDescent="0.25">
      <c r="A15" s="106">
        <f>'3. NEW Calculations'!A14</f>
        <v>43381</v>
      </c>
      <c r="B15" s="255">
        <f ca="1">'7. STD Results'!B13</f>
        <v>0</v>
      </c>
      <c r="C15" s="255">
        <f ca="1">'4. NEW Results'!B13</f>
        <v>0</v>
      </c>
    </row>
    <row r="16" spans="1:3" x14ac:dyDescent="0.25">
      <c r="A16" s="106">
        <f>'3. NEW Calculations'!A15</f>
        <v>43382</v>
      </c>
      <c r="B16" s="255">
        <f ca="1">'7. STD Results'!B14</f>
        <v>0</v>
      </c>
      <c r="C16" s="255">
        <f ca="1">'4. NEW Results'!B14</f>
        <v>0</v>
      </c>
    </row>
    <row r="17" spans="1:3" x14ac:dyDescent="0.25">
      <c r="A17" s="106">
        <f>'3. NEW Calculations'!A16</f>
        <v>43383</v>
      </c>
      <c r="B17" s="255">
        <f ca="1">'7. STD Results'!B15</f>
        <v>0</v>
      </c>
      <c r="C17" s="255">
        <f ca="1">'4. NEW Results'!B15</f>
        <v>0</v>
      </c>
    </row>
    <row r="18" spans="1:3" x14ac:dyDescent="0.25">
      <c r="A18" s="106">
        <f>'3. NEW Calculations'!A17</f>
        <v>43384</v>
      </c>
      <c r="B18" s="255">
        <f ca="1">'7. STD Results'!B16</f>
        <v>0</v>
      </c>
      <c r="C18" s="255">
        <f ca="1">'4. NEW Results'!B16</f>
        <v>0</v>
      </c>
    </row>
    <row r="19" spans="1:3" x14ac:dyDescent="0.25">
      <c r="A19" s="106">
        <f>'3. NEW Calculations'!A18</f>
        <v>43385</v>
      </c>
      <c r="B19" s="255">
        <f ca="1">'7. STD Results'!B17</f>
        <v>0</v>
      </c>
      <c r="C19" s="255">
        <f ca="1">'4. NEW Results'!B17</f>
        <v>0</v>
      </c>
    </row>
    <row r="20" spans="1:3" x14ac:dyDescent="0.25">
      <c r="A20" s="106">
        <f>'3. NEW Calculations'!A19</f>
        <v>43386</v>
      </c>
      <c r="B20" s="255">
        <f ca="1">'7. STD Results'!B18</f>
        <v>0</v>
      </c>
      <c r="C20" s="255">
        <f ca="1">'4. NEW Results'!B18</f>
        <v>0</v>
      </c>
    </row>
    <row r="21" spans="1:3" x14ac:dyDescent="0.25">
      <c r="A21" s="106">
        <f>'3. NEW Calculations'!A20</f>
        <v>43387</v>
      </c>
      <c r="B21" s="255">
        <f ca="1">'7. STD Results'!B19</f>
        <v>0</v>
      </c>
      <c r="C21" s="255">
        <f ca="1">'4. NEW Results'!B19</f>
        <v>0</v>
      </c>
    </row>
    <row r="22" spans="1:3" x14ac:dyDescent="0.25">
      <c r="A22" s="106">
        <f>'3. NEW Calculations'!A21</f>
        <v>43388</v>
      </c>
      <c r="B22" s="255">
        <f ca="1">'7. STD Results'!B20</f>
        <v>0</v>
      </c>
      <c r="C22" s="255">
        <f ca="1">'4. NEW Results'!B20</f>
        <v>0</v>
      </c>
    </row>
    <row r="23" spans="1:3" x14ac:dyDescent="0.25">
      <c r="A23" s="106">
        <f>'3. NEW Calculations'!A22</f>
        <v>43389</v>
      </c>
      <c r="B23" s="255">
        <f ca="1">'7. STD Results'!B21</f>
        <v>0</v>
      </c>
      <c r="C23" s="255">
        <f ca="1">'4. NEW Results'!B21</f>
        <v>0</v>
      </c>
    </row>
    <row r="24" spans="1:3" x14ac:dyDescent="0.25">
      <c r="A24" s="106">
        <f>'3. NEW Calculations'!A23</f>
        <v>43390</v>
      </c>
      <c r="B24" s="255">
        <f ca="1">'7. STD Results'!B22</f>
        <v>0</v>
      </c>
      <c r="C24" s="255">
        <f ca="1">'4. NEW Results'!B22</f>
        <v>0</v>
      </c>
    </row>
    <row r="25" spans="1:3" x14ac:dyDescent="0.25">
      <c r="A25" s="106">
        <f>'3. NEW Calculations'!A24</f>
        <v>43391</v>
      </c>
      <c r="B25" s="255">
        <f ca="1">'7. STD Results'!B23</f>
        <v>0</v>
      </c>
      <c r="C25" s="255">
        <f ca="1">'4. NEW Results'!B23</f>
        <v>0</v>
      </c>
    </row>
    <row r="26" spans="1:3" x14ac:dyDescent="0.25">
      <c r="A26" s="106">
        <f>'3. NEW Calculations'!A25</f>
        <v>43392</v>
      </c>
      <c r="B26" s="255">
        <f ca="1">'7. STD Results'!B24</f>
        <v>0</v>
      </c>
      <c r="C26" s="255">
        <f ca="1">'4. NEW Results'!B24</f>
        <v>0</v>
      </c>
    </row>
    <row r="27" spans="1:3" x14ac:dyDescent="0.25">
      <c r="A27" s="106">
        <f>'3. NEW Calculations'!A26</f>
        <v>43393</v>
      </c>
      <c r="B27" s="255">
        <f ca="1">'7. STD Results'!B25</f>
        <v>0</v>
      </c>
      <c r="C27" s="255">
        <f ca="1">'4. NEW Results'!B25</f>
        <v>0</v>
      </c>
    </row>
    <row r="28" spans="1:3" x14ac:dyDescent="0.25">
      <c r="A28" s="106">
        <f>'3. NEW Calculations'!A27</f>
        <v>43394</v>
      </c>
      <c r="B28" s="255">
        <f ca="1">'7. STD Results'!B26</f>
        <v>0</v>
      </c>
      <c r="C28" s="255">
        <f ca="1">'4. NEW Results'!B26</f>
        <v>0</v>
      </c>
    </row>
    <row r="29" spans="1:3" x14ac:dyDescent="0.25">
      <c r="A29" s="106">
        <f>'3. NEW Calculations'!A28</f>
        <v>43395</v>
      </c>
      <c r="B29" s="255">
        <f ca="1">'7. STD Results'!B27</f>
        <v>0</v>
      </c>
      <c r="C29" s="255">
        <f ca="1">'4. NEW Results'!B27</f>
        <v>0</v>
      </c>
    </row>
    <row r="30" spans="1:3" x14ac:dyDescent="0.25">
      <c r="A30" s="106">
        <f>'3. NEW Calculations'!A29</f>
        <v>43396</v>
      </c>
      <c r="B30" s="255">
        <f ca="1">'7. STD Results'!B28</f>
        <v>0</v>
      </c>
      <c r="C30" s="255">
        <f ca="1">'4. NEW Results'!B28</f>
        <v>0</v>
      </c>
    </row>
    <row r="31" spans="1:3" x14ac:dyDescent="0.25">
      <c r="A31" s="106">
        <f>'3. NEW Calculations'!A30</f>
        <v>43397</v>
      </c>
      <c r="B31" s="255">
        <f ca="1">'7. STD Results'!B29</f>
        <v>0</v>
      </c>
      <c r="C31" s="255">
        <f ca="1">'4. NEW Results'!B29</f>
        <v>0</v>
      </c>
    </row>
    <row r="32" spans="1:3" x14ac:dyDescent="0.25">
      <c r="A32" s="106">
        <f>'3. NEW Calculations'!A31</f>
        <v>43398</v>
      </c>
      <c r="B32" s="255">
        <f ca="1">'7. STD Results'!B30</f>
        <v>0</v>
      </c>
      <c r="C32" s="255">
        <f ca="1">'4. NEW Results'!B30</f>
        <v>0</v>
      </c>
    </row>
    <row r="33" spans="1:3" x14ac:dyDescent="0.25">
      <c r="A33" s="106">
        <f>'3. NEW Calculations'!A32</f>
        <v>43399</v>
      </c>
      <c r="B33" s="255">
        <f ca="1">'7. STD Results'!B31</f>
        <v>0</v>
      </c>
      <c r="C33" s="255">
        <f ca="1">'4. NEW Results'!B31</f>
        <v>0</v>
      </c>
    </row>
    <row r="34" spans="1:3" x14ac:dyDescent="0.25">
      <c r="A34" s="106">
        <f>'3. NEW Calculations'!A33</f>
        <v>43400</v>
      </c>
      <c r="B34" s="255">
        <f ca="1">'7. STD Results'!B32</f>
        <v>0</v>
      </c>
      <c r="C34" s="255">
        <f ca="1">'4. NEW Results'!B32</f>
        <v>0</v>
      </c>
    </row>
    <row r="35" spans="1:3" x14ac:dyDescent="0.25">
      <c r="A35" s="106">
        <f>'3. NEW Calculations'!A34</f>
        <v>43401</v>
      </c>
      <c r="B35" s="255">
        <f ca="1">'7. STD Results'!B33</f>
        <v>0</v>
      </c>
      <c r="C35" s="255">
        <f ca="1">'4. NEW Results'!B33</f>
        <v>0</v>
      </c>
    </row>
    <row r="36" spans="1:3" x14ac:dyDescent="0.25">
      <c r="A36" s="106">
        <f>'3. NEW Calculations'!A35</f>
        <v>43402</v>
      </c>
      <c r="B36" s="255">
        <f ca="1">'7. STD Results'!B34</f>
        <v>0</v>
      </c>
      <c r="C36" s="255">
        <f ca="1">'4. NEW Results'!B34</f>
        <v>0</v>
      </c>
    </row>
    <row r="37" spans="1:3" x14ac:dyDescent="0.25">
      <c r="A37" s="106">
        <f>'3. NEW Calculations'!A36</f>
        <v>43403</v>
      </c>
      <c r="B37" s="255">
        <f ca="1">'7. STD Results'!B35</f>
        <v>0</v>
      </c>
      <c r="C37" s="255">
        <f ca="1">'4. NEW Results'!B35</f>
        <v>0</v>
      </c>
    </row>
    <row r="38" spans="1:3" x14ac:dyDescent="0.25">
      <c r="A38" s="106">
        <f>'3. NEW Calculations'!A37</f>
        <v>43404</v>
      </c>
      <c r="B38" s="255">
        <f ca="1">'7. STD Results'!B36</f>
        <v>0</v>
      </c>
      <c r="C38" s="255">
        <f ca="1">'4. NEW Results'!B36</f>
        <v>0</v>
      </c>
    </row>
    <row r="39" spans="1:3" x14ac:dyDescent="0.25">
      <c r="A39" s="106">
        <f>'3. NEW Calculations'!A38</f>
        <v>43405</v>
      </c>
      <c r="B39" s="255">
        <f ca="1">'7. STD Results'!B37</f>
        <v>0</v>
      </c>
      <c r="C39" s="255">
        <f ca="1">'4. NEW Results'!B37</f>
        <v>0</v>
      </c>
    </row>
    <row r="40" spans="1:3" x14ac:dyDescent="0.25">
      <c r="A40" s="106">
        <f>'3. NEW Calculations'!A39</f>
        <v>43406</v>
      </c>
      <c r="B40" s="255">
        <f ca="1">'7. STD Results'!B38</f>
        <v>0</v>
      </c>
      <c r="C40" s="255">
        <f ca="1">'4. NEW Results'!B38</f>
        <v>0</v>
      </c>
    </row>
    <row r="41" spans="1:3" x14ac:dyDescent="0.25">
      <c r="A41" s="106">
        <f>'3. NEW Calculations'!A40</f>
        <v>43407</v>
      </c>
      <c r="B41" s="255">
        <f ca="1">'7. STD Results'!B39</f>
        <v>0</v>
      </c>
      <c r="C41" s="255">
        <f ca="1">'4. NEW Results'!B39</f>
        <v>0</v>
      </c>
    </row>
    <row r="42" spans="1:3" x14ac:dyDescent="0.25">
      <c r="A42" s="106">
        <f>'3. NEW Calculations'!A41</f>
        <v>43408</v>
      </c>
      <c r="B42" s="255">
        <f ca="1">'7. STD Results'!B40</f>
        <v>0</v>
      </c>
      <c r="C42" s="255">
        <f ca="1">'4. NEW Results'!B40</f>
        <v>0</v>
      </c>
    </row>
    <row r="43" spans="1:3" x14ac:dyDescent="0.25">
      <c r="A43" s="106">
        <f>'3. NEW Calculations'!A42</f>
        <v>43409</v>
      </c>
      <c r="B43" s="255">
        <f ca="1">'7. STD Results'!B41</f>
        <v>0</v>
      </c>
      <c r="C43" s="255">
        <f ca="1">'4. NEW Results'!B41</f>
        <v>0</v>
      </c>
    </row>
    <row r="44" spans="1:3" x14ac:dyDescent="0.25">
      <c r="A44" s="106">
        <f>'3. NEW Calculations'!A43</f>
        <v>43410</v>
      </c>
      <c r="B44" s="255">
        <f ca="1">'7. STD Results'!B42</f>
        <v>0</v>
      </c>
      <c r="C44" s="255">
        <f ca="1">'4. NEW Results'!B42</f>
        <v>0</v>
      </c>
    </row>
    <row r="45" spans="1:3" x14ac:dyDescent="0.25">
      <c r="A45" s="106">
        <f>'3. NEW Calculations'!A44</f>
        <v>43411</v>
      </c>
      <c r="B45" s="255">
        <f ca="1">'7. STD Results'!B43</f>
        <v>0</v>
      </c>
      <c r="C45" s="255">
        <f ca="1">'4. NEW Results'!B43</f>
        <v>0</v>
      </c>
    </row>
    <row r="46" spans="1:3" x14ac:dyDescent="0.25">
      <c r="A46" s="106">
        <f>'3. NEW Calculations'!A45</f>
        <v>43412</v>
      </c>
      <c r="B46" s="255">
        <f ca="1">'7. STD Results'!B44</f>
        <v>0</v>
      </c>
      <c r="C46" s="255">
        <f ca="1">'4. NEW Results'!B44</f>
        <v>0</v>
      </c>
    </row>
    <row r="47" spans="1:3" x14ac:dyDescent="0.25">
      <c r="A47" s="106">
        <f>'3. NEW Calculations'!A46</f>
        <v>43413</v>
      </c>
      <c r="B47" s="255">
        <f ca="1">'7. STD Results'!B45</f>
        <v>0</v>
      </c>
      <c r="C47" s="255">
        <f ca="1">'4. NEW Results'!B45</f>
        <v>0</v>
      </c>
    </row>
    <row r="48" spans="1:3" x14ac:dyDescent="0.25">
      <c r="A48" s="106">
        <f>'3. NEW Calculations'!A47</f>
        <v>43414</v>
      </c>
      <c r="B48" s="255">
        <f ca="1">'7. STD Results'!B46</f>
        <v>0</v>
      </c>
      <c r="C48" s="255">
        <f ca="1">'4. NEW Results'!B46</f>
        <v>0</v>
      </c>
    </row>
    <row r="49" spans="1:3" x14ac:dyDescent="0.25">
      <c r="A49" s="106">
        <f>'3. NEW Calculations'!A48</f>
        <v>43415</v>
      </c>
      <c r="B49" s="255">
        <f ca="1">'7. STD Results'!B47</f>
        <v>0</v>
      </c>
      <c r="C49" s="255">
        <f ca="1">'4. NEW Results'!B47</f>
        <v>0</v>
      </c>
    </row>
    <row r="50" spans="1:3" x14ac:dyDescent="0.25">
      <c r="A50" s="106">
        <f>'3. NEW Calculations'!A49</f>
        <v>43416</v>
      </c>
      <c r="B50" s="255">
        <f ca="1">'7. STD Results'!B48</f>
        <v>0</v>
      </c>
      <c r="C50" s="255">
        <f ca="1">'4. NEW Results'!B48</f>
        <v>0</v>
      </c>
    </row>
    <row r="51" spans="1:3" x14ac:dyDescent="0.25">
      <c r="A51" s="106">
        <f>'3. NEW Calculations'!A50</f>
        <v>43417</v>
      </c>
      <c r="B51" s="255">
        <f ca="1">'7. STD Results'!B49</f>
        <v>0</v>
      </c>
      <c r="C51" s="255">
        <f ca="1">'4. NEW Results'!B49</f>
        <v>0</v>
      </c>
    </row>
    <row r="52" spans="1:3" x14ac:dyDescent="0.25">
      <c r="A52" s="106">
        <f>'3. NEW Calculations'!A51</f>
        <v>43418</v>
      </c>
      <c r="B52" s="255">
        <f ca="1">'7. STD Results'!B50</f>
        <v>0</v>
      </c>
      <c r="C52" s="255">
        <f ca="1">'4. NEW Results'!B50</f>
        <v>0</v>
      </c>
    </row>
    <row r="53" spans="1:3" x14ac:dyDescent="0.25">
      <c r="A53" s="106">
        <f>'3. NEW Calculations'!A52</f>
        <v>43419</v>
      </c>
      <c r="B53" s="255">
        <f ca="1">'7. STD Results'!B51</f>
        <v>0</v>
      </c>
      <c r="C53" s="255">
        <f ca="1">'4. NEW Results'!B51</f>
        <v>0</v>
      </c>
    </row>
    <row r="54" spans="1:3" x14ac:dyDescent="0.25">
      <c r="A54" s="106">
        <f>'3. NEW Calculations'!A53</f>
        <v>43420</v>
      </c>
      <c r="B54" s="255">
        <f ca="1">'7. STD Results'!B52</f>
        <v>0</v>
      </c>
      <c r="C54" s="255">
        <f ca="1">'4. NEW Results'!B52</f>
        <v>0</v>
      </c>
    </row>
    <row r="55" spans="1:3" x14ac:dyDescent="0.25">
      <c r="A55" s="106">
        <f>'3. NEW Calculations'!A54</f>
        <v>43421</v>
      </c>
      <c r="B55" s="255">
        <f ca="1">'7. STD Results'!B53</f>
        <v>0</v>
      </c>
      <c r="C55" s="255">
        <f ca="1">'4. NEW Results'!B53</f>
        <v>0</v>
      </c>
    </row>
    <row r="56" spans="1:3" x14ac:dyDescent="0.25">
      <c r="A56" s="106">
        <f>'3. NEW Calculations'!A55</f>
        <v>43422</v>
      </c>
      <c r="B56" s="255">
        <f ca="1">'7. STD Results'!B54</f>
        <v>0</v>
      </c>
      <c r="C56" s="255">
        <f ca="1">'4. NEW Results'!B54</f>
        <v>0</v>
      </c>
    </row>
    <row r="57" spans="1:3" x14ac:dyDescent="0.25">
      <c r="A57" s="106">
        <f>'3. NEW Calculations'!A56</f>
        <v>43423</v>
      </c>
      <c r="B57" s="255">
        <f ca="1">'7. STD Results'!B55</f>
        <v>0</v>
      </c>
      <c r="C57" s="255">
        <f ca="1">'4. NEW Results'!B55</f>
        <v>0</v>
      </c>
    </row>
    <row r="58" spans="1:3" x14ac:dyDescent="0.25">
      <c r="A58" s="106">
        <f>'3. NEW Calculations'!A57</f>
        <v>43424</v>
      </c>
      <c r="B58" s="255">
        <f ca="1">'7. STD Results'!B56</f>
        <v>0</v>
      </c>
      <c r="C58" s="255">
        <f ca="1">'4. NEW Results'!B56</f>
        <v>0</v>
      </c>
    </row>
    <row r="59" spans="1:3" x14ac:dyDescent="0.25">
      <c r="A59" s="106">
        <f>'3. NEW Calculations'!A58</f>
        <v>43425</v>
      </c>
      <c r="B59" s="255">
        <f ca="1">'7. STD Results'!B57</f>
        <v>0</v>
      </c>
      <c r="C59" s="255">
        <f ca="1">'4. NEW Results'!B57</f>
        <v>0</v>
      </c>
    </row>
    <row r="60" spans="1:3" x14ac:dyDescent="0.25">
      <c r="A60" s="106">
        <f>'3. NEW Calculations'!A59</f>
        <v>43426</v>
      </c>
      <c r="B60" s="255">
        <f ca="1">'7. STD Results'!B58</f>
        <v>0</v>
      </c>
      <c r="C60" s="255">
        <f ca="1">'4. NEW Results'!B58</f>
        <v>0</v>
      </c>
    </row>
    <row r="61" spans="1:3" x14ac:dyDescent="0.25">
      <c r="A61" s="106">
        <f>'3. NEW Calculations'!A60</f>
        <v>43427</v>
      </c>
      <c r="B61" s="255">
        <f ca="1">'7. STD Results'!B59</f>
        <v>0</v>
      </c>
      <c r="C61" s="255">
        <f ca="1">'4. NEW Results'!B59</f>
        <v>0</v>
      </c>
    </row>
    <row r="62" spans="1:3" x14ac:dyDescent="0.25">
      <c r="A62" s="106">
        <f>'3. NEW Calculations'!A61</f>
        <v>43428</v>
      </c>
      <c r="B62" s="255">
        <f ca="1">'7. STD Results'!B60</f>
        <v>0</v>
      </c>
      <c r="C62" s="255">
        <f ca="1">'4. NEW Results'!B60</f>
        <v>0</v>
      </c>
    </row>
    <row r="63" spans="1:3" x14ac:dyDescent="0.25">
      <c r="A63" s="106">
        <f>'3. NEW Calculations'!A62</f>
        <v>43429</v>
      </c>
      <c r="B63" s="255">
        <f ca="1">'7. STD Results'!B61</f>
        <v>0</v>
      </c>
      <c r="C63" s="255">
        <f ca="1">'4. NEW Results'!B61</f>
        <v>0</v>
      </c>
    </row>
    <row r="64" spans="1:3" x14ac:dyDescent="0.25">
      <c r="A64" s="106">
        <f>'3. NEW Calculations'!A63</f>
        <v>43430</v>
      </c>
      <c r="B64" s="255">
        <f ca="1">'7. STD Results'!B62</f>
        <v>0</v>
      </c>
      <c r="C64" s="255">
        <f ca="1">'4. NEW Results'!B62</f>
        <v>0</v>
      </c>
    </row>
    <row r="65" spans="1:3" x14ac:dyDescent="0.25">
      <c r="A65" s="106">
        <f>'3. NEW Calculations'!A64</f>
        <v>43431</v>
      </c>
      <c r="B65" s="255">
        <f ca="1">'7. STD Results'!B63</f>
        <v>0</v>
      </c>
      <c r="C65" s="255">
        <f ca="1">'4. NEW Results'!B63</f>
        <v>0</v>
      </c>
    </row>
    <row r="66" spans="1:3" x14ac:dyDescent="0.25">
      <c r="A66" s="106">
        <f>'3. NEW Calculations'!A65</f>
        <v>43432</v>
      </c>
      <c r="B66" s="255">
        <f ca="1">'7. STD Results'!B64</f>
        <v>0</v>
      </c>
      <c r="C66" s="255">
        <f ca="1">'4. NEW Results'!B64</f>
        <v>0</v>
      </c>
    </row>
    <row r="67" spans="1:3" x14ac:dyDescent="0.25">
      <c r="A67" s="106">
        <f>'3. NEW Calculations'!A66</f>
        <v>43433</v>
      </c>
      <c r="B67" s="255">
        <f ca="1">'7. STD Results'!B65</f>
        <v>0</v>
      </c>
      <c r="C67" s="255">
        <f ca="1">'4. NEW Results'!B65</f>
        <v>0</v>
      </c>
    </row>
    <row r="68" spans="1:3" x14ac:dyDescent="0.25">
      <c r="A68" s="106">
        <f>'3. NEW Calculations'!A67</f>
        <v>43434</v>
      </c>
      <c r="B68" s="255">
        <f ca="1">'7. STD Results'!B66</f>
        <v>0</v>
      </c>
      <c r="C68" s="255">
        <f ca="1">'4. NEW Results'!B66</f>
        <v>0</v>
      </c>
    </row>
    <row r="69" spans="1:3" x14ac:dyDescent="0.25">
      <c r="A69" s="106">
        <f>'3. NEW Calculations'!A68</f>
        <v>43435</v>
      </c>
      <c r="B69" s="255">
        <f ca="1">'7. STD Results'!B67</f>
        <v>0</v>
      </c>
      <c r="C69" s="255">
        <f ca="1">'4. NEW Results'!B67</f>
        <v>0</v>
      </c>
    </row>
    <row r="70" spans="1:3" x14ac:dyDescent="0.25">
      <c r="A70" s="106">
        <f>'3. NEW Calculations'!A69</f>
        <v>43436</v>
      </c>
      <c r="B70" s="255">
        <f ca="1">'7. STD Results'!B68</f>
        <v>0</v>
      </c>
      <c r="C70" s="255">
        <f ca="1">'4. NEW Results'!B68</f>
        <v>0</v>
      </c>
    </row>
    <row r="71" spans="1:3" x14ac:dyDescent="0.25">
      <c r="A71" s="106">
        <f>'3. NEW Calculations'!A70</f>
        <v>43437</v>
      </c>
      <c r="B71" s="255">
        <f ca="1">'7. STD Results'!B69</f>
        <v>0</v>
      </c>
      <c r="C71" s="255">
        <f ca="1">'4. NEW Results'!B69</f>
        <v>0</v>
      </c>
    </row>
    <row r="72" spans="1:3" x14ac:dyDescent="0.25">
      <c r="A72" s="106">
        <f>'3. NEW Calculations'!A71</f>
        <v>43438</v>
      </c>
      <c r="B72" s="255">
        <f ca="1">'7. STD Results'!B70</f>
        <v>0</v>
      </c>
      <c r="C72" s="255">
        <f ca="1">'4. NEW Results'!B70</f>
        <v>0</v>
      </c>
    </row>
    <row r="73" spans="1:3" x14ac:dyDescent="0.25">
      <c r="A73" s="106">
        <f>'3. NEW Calculations'!A72</f>
        <v>43439</v>
      </c>
      <c r="B73" s="255">
        <f ca="1">'7. STD Results'!B71</f>
        <v>0</v>
      </c>
      <c r="C73" s="255">
        <f ca="1">'4. NEW Results'!B71</f>
        <v>0</v>
      </c>
    </row>
    <row r="74" spans="1:3" x14ac:dyDescent="0.25">
      <c r="A74" s="106">
        <f>'3. NEW Calculations'!A73</f>
        <v>43440</v>
      </c>
      <c r="B74" s="255">
        <f ca="1">'7. STD Results'!B72</f>
        <v>0</v>
      </c>
      <c r="C74" s="255">
        <f ca="1">'4. NEW Results'!B72</f>
        <v>0</v>
      </c>
    </row>
    <row r="75" spans="1:3" x14ac:dyDescent="0.25">
      <c r="A75" s="106">
        <f>'3. NEW Calculations'!A74</f>
        <v>43441</v>
      </c>
      <c r="B75" s="255">
        <f ca="1">'7. STD Results'!B73</f>
        <v>0</v>
      </c>
      <c r="C75" s="255">
        <f ca="1">'4. NEW Results'!B73</f>
        <v>0</v>
      </c>
    </row>
    <row r="76" spans="1:3" x14ac:dyDescent="0.25">
      <c r="A76" s="106">
        <f>'3. NEW Calculations'!A75</f>
        <v>43442</v>
      </c>
      <c r="B76" s="255">
        <f ca="1">'7. STD Results'!B74</f>
        <v>0</v>
      </c>
      <c r="C76" s="255">
        <f ca="1">'4. NEW Results'!B74</f>
        <v>0</v>
      </c>
    </row>
    <row r="77" spans="1:3" x14ac:dyDescent="0.25">
      <c r="A77" s="106">
        <f>'3. NEW Calculations'!A76</f>
        <v>43443</v>
      </c>
      <c r="B77" s="255">
        <f ca="1">'7. STD Results'!B75</f>
        <v>0</v>
      </c>
      <c r="C77" s="255">
        <f ca="1">'4. NEW Results'!B75</f>
        <v>0</v>
      </c>
    </row>
    <row r="78" spans="1:3" x14ac:dyDescent="0.25">
      <c r="A78" s="106">
        <f>'3. NEW Calculations'!A77</f>
        <v>43444</v>
      </c>
      <c r="B78" s="255">
        <f ca="1">'7. STD Results'!B76</f>
        <v>0</v>
      </c>
      <c r="C78" s="255">
        <f ca="1">'4. NEW Results'!B76</f>
        <v>0</v>
      </c>
    </row>
    <row r="79" spans="1:3" x14ac:dyDescent="0.25">
      <c r="A79" s="106">
        <f>'3. NEW Calculations'!A78</f>
        <v>43445</v>
      </c>
      <c r="B79" s="255">
        <f ca="1">'7. STD Results'!B77</f>
        <v>0</v>
      </c>
      <c r="C79" s="255">
        <f ca="1">'4. NEW Results'!B77</f>
        <v>0</v>
      </c>
    </row>
    <row r="80" spans="1:3" x14ac:dyDescent="0.25">
      <c r="A80" s="106">
        <f>'3. NEW Calculations'!A79</f>
        <v>43446</v>
      </c>
      <c r="B80" s="255">
        <f ca="1">'7. STD Results'!B78</f>
        <v>0</v>
      </c>
      <c r="C80" s="255">
        <f ca="1">'4. NEW Results'!B78</f>
        <v>0</v>
      </c>
    </row>
    <row r="81" spans="1:3" x14ac:dyDescent="0.25">
      <c r="A81" s="106">
        <f>'3. NEW Calculations'!A80</f>
        <v>43447</v>
      </c>
      <c r="B81" s="255">
        <f ca="1">'7. STD Results'!B79</f>
        <v>0</v>
      </c>
      <c r="C81" s="255">
        <f ca="1">'4. NEW Results'!B79</f>
        <v>0</v>
      </c>
    </row>
    <row r="82" spans="1:3" x14ac:dyDescent="0.25">
      <c r="A82" s="106">
        <f>'3. NEW Calculations'!A81</f>
        <v>43448</v>
      </c>
      <c r="B82" s="255">
        <f ca="1">'7. STD Results'!B80</f>
        <v>0</v>
      </c>
      <c r="C82" s="255">
        <f ca="1">'4. NEW Results'!B80</f>
        <v>0</v>
      </c>
    </row>
    <row r="83" spans="1:3" x14ac:dyDescent="0.25">
      <c r="A83" s="106">
        <f>'3. NEW Calculations'!A82</f>
        <v>43449</v>
      </c>
      <c r="B83" s="255">
        <f ca="1">'7. STD Results'!B81</f>
        <v>0</v>
      </c>
      <c r="C83" s="255">
        <f ca="1">'4. NEW Results'!B81</f>
        <v>0</v>
      </c>
    </row>
    <row r="84" spans="1:3" x14ac:dyDescent="0.25">
      <c r="A84" s="106">
        <f>'3. NEW Calculations'!A83</f>
        <v>43450</v>
      </c>
      <c r="B84" s="255">
        <f ca="1">'7. STD Results'!B82</f>
        <v>0</v>
      </c>
      <c r="C84" s="255">
        <f ca="1">'4. NEW Results'!B82</f>
        <v>0</v>
      </c>
    </row>
    <row r="85" spans="1:3" x14ac:dyDescent="0.25">
      <c r="A85" s="106">
        <f>'3. NEW Calculations'!A84</f>
        <v>43451</v>
      </c>
      <c r="B85" s="255">
        <f ca="1">'7. STD Results'!B83</f>
        <v>0</v>
      </c>
      <c r="C85" s="255">
        <f ca="1">'4. NEW Results'!B83</f>
        <v>0</v>
      </c>
    </row>
    <row r="86" spans="1:3" x14ac:dyDescent="0.25">
      <c r="A86" s="106">
        <f>'3. NEW Calculations'!A85</f>
        <v>43452</v>
      </c>
      <c r="B86" s="255">
        <f ca="1">'7. STD Results'!B84</f>
        <v>0</v>
      </c>
      <c r="C86" s="255">
        <f ca="1">'4. NEW Results'!B84</f>
        <v>0</v>
      </c>
    </row>
    <row r="87" spans="1:3" x14ac:dyDescent="0.25">
      <c r="A87" s="106">
        <f>'3. NEW Calculations'!A86</f>
        <v>43453</v>
      </c>
      <c r="B87" s="255">
        <f ca="1">'7. STD Results'!B85</f>
        <v>0</v>
      </c>
      <c r="C87" s="255">
        <f ca="1">'4. NEW Results'!B85</f>
        <v>0</v>
      </c>
    </row>
    <row r="88" spans="1:3" x14ac:dyDescent="0.25">
      <c r="A88" s="106">
        <f>'3. NEW Calculations'!A87</f>
        <v>43454</v>
      </c>
      <c r="B88" s="255">
        <f ca="1">'7. STD Results'!B86</f>
        <v>0</v>
      </c>
      <c r="C88" s="255">
        <f ca="1">'4. NEW Results'!B86</f>
        <v>0</v>
      </c>
    </row>
    <row r="89" spans="1:3" x14ac:dyDescent="0.25">
      <c r="A89" s="106">
        <f>'3. NEW Calculations'!A88</f>
        <v>43455</v>
      </c>
      <c r="B89" s="255">
        <f ca="1">'7. STD Results'!B87</f>
        <v>0</v>
      </c>
      <c r="C89" s="255">
        <f ca="1">'4. NEW Results'!B87</f>
        <v>0</v>
      </c>
    </row>
    <row r="90" spans="1:3" x14ac:dyDescent="0.25">
      <c r="A90" s="106">
        <f>'3. NEW Calculations'!A89</f>
        <v>43456</v>
      </c>
      <c r="B90" s="255">
        <f ca="1">'7. STD Results'!B88</f>
        <v>0</v>
      </c>
      <c r="C90" s="255">
        <f ca="1">'4. NEW Results'!B88</f>
        <v>0</v>
      </c>
    </row>
    <row r="91" spans="1:3" x14ac:dyDescent="0.25">
      <c r="A91" s="106">
        <f>'3. NEW Calculations'!A90</f>
        <v>43457</v>
      </c>
      <c r="B91" s="255">
        <f ca="1">'7. STD Results'!B89</f>
        <v>0</v>
      </c>
      <c r="C91" s="255">
        <f ca="1">'4. NEW Results'!B89</f>
        <v>0</v>
      </c>
    </row>
    <row r="92" spans="1:3" x14ac:dyDescent="0.25">
      <c r="A92" s="106">
        <f>'3. NEW Calculations'!A91</f>
        <v>43458</v>
      </c>
      <c r="B92" s="255">
        <f ca="1">'7. STD Results'!B90</f>
        <v>0</v>
      </c>
      <c r="C92" s="255">
        <f ca="1">'4. NEW Results'!B90</f>
        <v>0</v>
      </c>
    </row>
    <row r="93" spans="1:3" x14ac:dyDescent="0.25">
      <c r="A93" s="106">
        <f>'3. NEW Calculations'!A92</f>
        <v>43459</v>
      </c>
      <c r="B93" s="255">
        <f ca="1">'7. STD Results'!B91</f>
        <v>0</v>
      </c>
      <c r="C93" s="255">
        <f ca="1">'4. NEW Results'!B91</f>
        <v>0</v>
      </c>
    </row>
    <row r="94" spans="1:3" x14ac:dyDescent="0.25">
      <c r="A94" s="106">
        <f>'3. NEW Calculations'!A93</f>
        <v>43460</v>
      </c>
      <c r="B94" s="255">
        <f ca="1">'7. STD Results'!B92</f>
        <v>0</v>
      </c>
      <c r="C94" s="255">
        <f ca="1">'4. NEW Results'!B92</f>
        <v>0</v>
      </c>
    </row>
    <row r="95" spans="1:3" x14ac:dyDescent="0.25">
      <c r="A95" s="106">
        <f>'3. NEW Calculations'!A94</f>
        <v>43461</v>
      </c>
      <c r="B95" s="255">
        <f ca="1">'7. STD Results'!B93</f>
        <v>0</v>
      </c>
      <c r="C95" s="255">
        <f ca="1">'4. NEW Results'!B93</f>
        <v>0</v>
      </c>
    </row>
    <row r="96" spans="1:3" x14ac:dyDescent="0.25">
      <c r="A96" s="106">
        <f>'3. NEW Calculations'!A95</f>
        <v>43462</v>
      </c>
      <c r="B96" s="255">
        <f ca="1">'7. STD Results'!B94</f>
        <v>0</v>
      </c>
      <c r="C96" s="255">
        <f ca="1">'4. NEW Results'!B94</f>
        <v>0</v>
      </c>
    </row>
    <row r="97" spans="1:3" x14ac:dyDescent="0.25">
      <c r="A97" s="106">
        <f>'3. NEW Calculations'!A96</f>
        <v>43463</v>
      </c>
      <c r="B97" s="255">
        <f ca="1">'7. STD Results'!B95</f>
        <v>0</v>
      </c>
      <c r="C97" s="255">
        <f ca="1">'4. NEW Results'!B95</f>
        <v>0</v>
      </c>
    </row>
    <row r="98" spans="1:3" x14ac:dyDescent="0.25">
      <c r="A98" s="106">
        <f>'3. NEW Calculations'!A97</f>
        <v>43464</v>
      </c>
      <c r="B98" s="255">
        <f ca="1">'7. STD Results'!B96</f>
        <v>0</v>
      </c>
      <c r="C98" s="255">
        <f ca="1">'4. NEW Results'!B96</f>
        <v>0</v>
      </c>
    </row>
    <row r="99" spans="1:3" x14ac:dyDescent="0.25">
      <c r="A99" s="106">
        <f>'3. NEW Calculations'!A98</f>
        <v>43465</v>
      </c>
      <c r="B99" s="255">
        <f ca="1">'7. STD Results'!B97</f>
        <v>0</v>
      </c>
      <c r="C99" s="255">
        <f ca="1">'4. NEW Results'!B97</f>
        <v>0</v>
      </c>
    </row>
    <row r="100" spans="1:3" x14ac:dyDescent="0.25">
      <c r="A100" s="106">
        <f>'3. NEW Calculations'!A99</f>
        <v>43466</v>
      </c>
      <c r="B100" s="255">
        <f ca="1">'7. STD Results'!B98</f>
        <v>0</v>
      </c>
      <c r="C100" s="255">
        <f ca="1">'4. NEW Results'!B98</f>
        <v>0</v>
      </c>
    </row>
    <row r="101" spans="1:3" x14ac:dyDescent="0.25">
      <c r="A101" s="106">
        <f>'3. NEW Calculations'!A100</f>
        <v>43467</v>
      </c>
      <c r="B101" s="255">
        <f ca="1">'7. STD Results'!B99</f>
        <v>0</v>
      </c>
      <c r="C101" s="255">
        <f ca="1">'4. NEW Results'!B99</f>
        <v>0</v>
      </c>
    </row>
    <row r="102" spans="1:3" x14ac:dyDescent="0.25">
      <c r="A102" s="106">
        <f>'3. NEW Calculations'!A101</f>
        <v>43468</v>
      </c>
      <c r="B102" s="255">
        <f ca="1">'7. STD Results'!B100</f>
        <v>0</v>
      </c>
      <c r="C102" s="255">
        <f ca="1">'4. NEW Results'!B100</f>
        <v>0</v>
      </c>
    </row>
    <row r="103" spans="1:3" x14ac:dyDescent="0.25">
      <c r="A103" s="106">
        <f>'3. NEW Calculations'!A102</f>
        <v>43469</v>
      </c>
      <c r="B103" s="255">
        <f ca="1">'7. STD Results'!B101</f>
        <v>0</v>
      </c>
      <c r="C103" s="255">
        <f ca="1">'4. NEW Results'!B101</f>
        <v>0</v>
      </c>
    </row>
    <row r="104" spans="1:3" x14ac:dyDescent="0.25">
      <c r="A104" s="106">
        <f>'3. NEW Calculations'!A103</f>
        <v>43470</v>
      </c>
      <c r="B104" s="255">
        <f ca="1">'7. STD Results'!B102</f>
        <v>0</v>
      </c>
      <c r="C104" s="255">
        <f ca="1">'4. NEW Results'!B102</f>
        <v>0</v>
      </c>
    </row>
    <row r="105" spans="1:3" x14ac:dyDescent="0.25">
      <c r="A105" s="106">
        <f>'3. NEW Calculations'!A104</f>
        <v>43471</v>
      </c>
      <c r="B105" s="255">
        <f ca="1">'7. STD Results'!B103</f>
        <v>0</v>
      </c>
      <c r="C105" s="255">
        <f ca="1">'4. NEW Results'!B103</f>
        <v>0</v>
      </c>
    </row>
    <row r="106" spans="1:3" x14ac:dyDescent="0.25">
      <c r="A106" s="106">
        <f>'3. NEW Calculations'!A105</f>
        <v>43472</v>
      </c>
      <c r="B106" s="255">
        <f ca="1">'7. STD Results'!B104</f>
        <v>0</v>
      </c>
      <c r="C106" s="255">
        <f ca="1">'4. NEW Results'!B104</f>
        <v>0</v>
      </c>
    </row>
    <row r="107" spans="1:3" x14ac:dyDescent="0.25">
      <c r="A107" s="106">
        <f>'3. NEW Calculations'!A106</f>
        <v>43473</v>
      </c>
      <c r="B107" s="255">
        <f ca="1">'7. STD Results'!B105</f>
        <v>0</v>
      </c>
      <c r="C107" s="255">
        <f ca="1">'4. NEW Results'!B105</f>
        <v>0</v>
      </c>
    </row>
    <row r="108" spans="1:3" x14ac:dyDescent="0.25">
      <c r="A108" s="106">
        <f>'3. NEW Calculations'!A107</f>
        <v>43474</v>
      </c>
      <c r="B108" s="255">
        <f ca="1">'7. STD Results'!B106</f>
        <v>0</v>
      </c>
      <c r="C108" s="255">
        <f ca="1">'4. NEW Results'!B106</f>
        <v>0</v>
      </c>
    </row>
    <row r="109" spans="1:3" x14ac:dyDescent="0.25">
      <c r="A109" s="106">
        <f>'3. NEW Calculations'!A108</f>
        <v>43475</v>
      </c>
      <c r="B109" s="255">
        <f ca="1">'7. STD Results'!B107</f>
        <v>0</v>
      </c>
      <c r="C109" s="255">
        <f ca="1">'4. NEW Results'!B107</f>
        <v>0</v>
      </c>
    </row>
    <row r="110" spans="1:3" x14ac:dyDescent="0.25">
      <c r="A110" s="106">
        <f>'3. NEW Calculations'!A109</f>
        <v>43476</v>
      </c>
      <c r="B110" s="255">
        <f ca="1">'7. STD Results'!B108</f>
        <v>0</v>
      </c>
      <c r="C110" s="255">
        <f ca="1">'4. NEW Results'!B108</f>
        <v>0</v>
      </c>
    </row>
    <row r="111" spans="1:3" x14ac:dyDescent="0.25">
      <c r="A111" s="106">
        <f>'3. NEW Calculations'!A110</f>
        <v>43477</v>
      </c>
      <c r="B111" s="255">
        <f ca="1">'7. STD Results'!B109</f>
        <v>0</v>
      </c>
      <c r="C111" s="255">
        <f ca="1">'4. NEW Results'!B109</f>
        <v>0</v>
      </c>
    </row>
    <row r="112" spans="1:3" x14ac:dyDescent="0.25">
      <c r="A112" s="106">
        <f>'3. NEW Calculations'!A111</f>
        <v>43478</v>
      </c>
      <c r="B112" s="255">
        <f ca="1">'7. STD Results'!B110</f>
        <v>0</v>
      </c>
      <c r="C112" s="255">
        <f ca="1">'4. NEW Results'!B110</f>
        <v>0</v>
      </c>
    </row>
    <row r="113" spans="1:3" x14ac:dyDescent="0.25">
      <c r="A113" s="106">
        <f>'3. NEW Calculations'!A112</f>
        <v>43479</v>
      </c>
      <c r="B113" s="255">
        <f ca="1">'7. STD Results'!B111</f>
        <v>0</v>
      </c>
      <c r="C113" s="255">
        <f ca="1">'4. NEW Results'!B111</f>
        <v>0</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3762CA8C-94BE-49FC-8640-DAF143F6DC29}">
            <xm:f>'1. Inputs'!$D$10="NI"</xm:f>
            <x14:dxf>
              <numFmt numFmtId="168" formatCode="[$£-809]#,##0.00"/>
            </x14:dxf>
          </x14:cfRule>
          <xm:sqref>B8:C113</xm:sqref>
        </x14:conditionalFormatting>
        <x14:conditionalFormatting xmlns:xm="http://schemas.microsoft.com/office/excel/2006/main">
          <x14:cfRule type="expression" priority="1" id="{12172EF6-6DB2-4DE2-82E0-C5D6FA53C833}">
            <xm:f>'1. Inputs'!$D$10="NI"</xm:f>
            <x14:dxf>
              <numFmt numFmtId="168" formatCode="[$£-809]#,##0.00"/>
            </x14:dxf>
          </x14:cfRule>
          <xm:sqref>B2:C6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FBCB31C725234290576FA9113C3C55" ma:contentTypeVersion="5" ma:contentTypeDescription="Create a new document." ma:contentTypeScope="" ma:versionID="c560ac863bdeae2514c30858b3664f51">
  <xsd:schema xmlns:xsd="http://www.w3.org/2001/XMLSchema" xmlns:xs="http://www.w3.org/2001/XMLSchema" xmlns:p="http://schemas.microsoft.com/office/2006/metadata/properties" xmlns:ns2="3cada6dc-2705-46ed-bab2-0b2cd6d935ca" targetNamespace="http://schemas.microsoft.com/office/2006/metadata/properties" ma:root="true" ma:fieldsID="81b08c4fc1b3b48330ef5e0016af2eeb"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412712-E56B-4E10-B8B6-9DB98C5A94AB}">
  <ds:schemaRefs>
    <ds:schemaRef ds:uri="http://schemas.microsoft.com/sharepoint/v3/contenttype/forms"/>
  </ds:schemaRefs>
</ds:datastoreItem>
</file>

<file path=customXml/itemProps2.xml><?xml version="1.0" encoding="utf-8"?>
<ds:datastoreItem xmlns:ds="http://schemas.openxmlformats.org/officeDocument/2006/customXml" ds:itemID="{FCFDA20F-7CBC-4504-A281-B85481FC9A0A}">
  <ds:schemaRefs>
    <ds:schemaRef ds:uri="http://purl.org/dc/elements/1.1/"/>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8B2CD00-3599-4442-B28D-5B146F001F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Charts</vt:lpstr>
      </vt:variant>
      <vt:variant>
        <vt:i4>1</vt:i4>
      </vt:variant>
    </vt:vector>
  </HeadingPairs>
  <TitlesOfParts>
    <vt:vector size="10" baseType="lpstr">
      <vt:lpstr>Disclaimer</vt:lpstr>
      <vt:lpstr>1. Inputs</vt:lpstr>
      <vt:lpstr>2. Exposure Periods</vt:lpstr>
      <vt:lpstr>3. NEW Calculations</vt:lpstr>
      <vt:lpstr>4. NEW Results</vt:lpstr>
      <vt:lpstr>5. STD Inputs</vt:lpstr>
      <vt:lpstr>6. STD Calculations</vt:lpstr>
      <vt:lpstr>7. STD Results</vt:lpstr>
      <vt:lpstr>8. Summary Results</vt:lpstr>
      <vt:lpstr>9. Compare New vs Std</vt:lpstr>
    </vt:vector>
  </TitlesOfParts>
  <Company>ESB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Credit Cover Requirement Calc Template</dc:title>
  <dc:creator>lplunkett</dc:creator>
  <cp:lastModifiedBy>V3 Updates</cp:lastModifiedBy>
  <cp:lastPrinted>2007-09-28T15:02:56Z</cp:lastPrinted>
  <dcterms:created xsi:type="dcterms:W3CDTF">2007-08-29T14:10:38Z</dcterms:created>
  <dcterms:modified xsi:type="dcterms:W3CDTF">2018-06-23T22:28:23Z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0x010100F5FBCB31C725234290576FA9113C3C55</vt:lpwstr>
  </property>
  <property fmtid="{D5CDD505-2E9C-101B-9397-08002B2CF9AE}" pid="3" name="TemplateUrl">
    <vt:lpwstr/>
  </property>
  <property fmtid="{D5CDD505-2E9C-101B-9397-08002B2CF9AE}" pid="4" name="CCIN CP">
    <vt:lpwstr/>
  </property>
  <property fmtid="{D5CDD505-2E9C-101B-9397-08002B2CF9AE}" pid="5" name="PT_ID0">
    <vt:lpwstr/>
  </property>
  <property fmtid="{D5CDD505-2E9C-101B-9397-08002B2CF9AE}" pid="6" name="xd_Signature">
    <vt:bool>false</vt:bool>
  </property>
  <property fmtid="{D5CDD505-2E9C-101B-9397-08002B2CF9AE}" pid="7" name="xd_ProgID">
    <vt:lpwstr/>
  </property>
  <property fmtid="{D5CDD505-2E9C-101B-9397-08002B2CF9AE}" pid="8" name="Operational Date">
    <vt:lpwstr>1999-11-30T00:00:00+00:00</vt:lpwstr>
  </property>
</Properties>
</file>