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0" yWindow="90" windowWidth="20730" windowHeight="10260" firstSheet="2" activeTab="2"/>
  </bookViews>
  <sheets>
    <sheet name="Sheet7" sheetId="7" state="hidden" r:id="rId1"/>
    <sheet name="Sheet2" sheetId="2" state="hidden" r:id="rId2"/>
    <sheet name="Disclaimer" sheetId="12" r:id="rId3"/>
    <sheet name="SRA Termination" sheetId="10" r:id="rId4"/>
  </sheets>
  <calcPr calcId="145621"/>
  <pivotCaches>
    <pivotCache cacheId="0" r:id="rId5"/>
  </pivotCaches>
</workbook>
</file>

<file path=xl/calcChain.xml><?xml version="1.0" encoding="utf-8"?>
<calcChain xmlns="http://schemas.openxmlformats.org/spreadsheetml/2006/main">
  <c r="CB15" i="10" l="1"/>
  <c r="CB35" i="10" l="1"/>
  <c r="CB23" i="10"/>
  <c r="BY19" i="10"/>
  <c r="BY21" i="10"/>
  <c r="BY23" i="10"/>
  <c r="BY25" i="10"/>
  <c r="BY26" i="10"/>
  <c r="BY27" i="10"/>
  <c r="BY29" i="10"/>
  <c r="CB29" i="10" s="1"/>
  <c r="BY30" i="10"/>
  <c r="BY31" i="10"/>
  <c r="BY34" i="10"/>
  <c r="BY35" i="10"/>
  <c r="BY36" i="10"/>
  <c r="BY37" i="10"/>
  <c r="CB36" i="10" s="1"/>
  <c r="CC38" i="10" s="1"/>
  <c r="BY15" i="10"/>
  <c r="BV17" i="10"/>
  <c r="BV18" i="10"/>
  <c r="BV16" i="10"/>
  <c r="BV15" i="10"/>
  <c r="BU17" i="10"/>
  <c r="BU16" i="10"/>
  <c r="BU15" i="10"/>
  <c r="BX16" i="10"/>
  <c r="BY16" i="10" s="1"/>
  <c r="BX17" i="10"/>
  <c r="BY17" i="10" s="1"/>
  <c r="BX18" i="10"/>
  <c r="BY18" i="10" s="1"/>
  <c r="BX19" i="10"/>
  <c r="BX20" i="10"/>
  <c r="BY20" i="10" s="1"/>
  <c r="BX21" i="10"/>
  <c r="BX22" i="10"/>
  <c r="BY22" i="10" s="1"/>
  <c r="BX23" i="10"/>
  <c r="BX24" i="10"/>
  <c r="BY24" i="10" s="1"/>
  <c r="BX25" i="10"/>
  <c r="BX26" i="10"/>
  <c r="BX27" i="10"/>
  <c r="BX28" i="10"/>
  <c r="BY28" i="10" s="1"/>
  <c r="BX29" i="10"/>
  <c r="BX30" i="10"/>
  <c r="BX31" i="10"/>
  <c r="BX32" i="10"/>
  <c r="BY32" i="10" s="1"/>
  <c r="BX33" i="10"/>
  <c r="BY33" i="10" s="1"/>
  <c r="CB32" i="10" s="1"/>
  <c r="BX34" i="10"/>
  <c r="BX35" i="10"/>
  <c r="BX36" i="10"/>
  <c r="BX37" i="10"/>
  <c r="BX38" i="10"/>
  <c r="BY38" i="10" s="1"/>
  <c r="BX15" i="10"/>
  <c r="BW15" i="10"/>
  <c r="BW38" i="10"/>
  <c r="BW16" i="10"/>
  <c r="BW17" i="10"/>
  <c r="BW18" i="10"/>
  <c r="BW19" i="10"/>
  <c r="BW20" i="10"/>
  <c r="BW21" i="10"/>
  <c r="BW22" i="10"/>
  <c r="BW23" i="10"/>
  <c r="BW24" i="10"/>
  <c r="BW25" i="10"/>
  <c r="BW26" i="10"/>
  <c r="BW27" i="10"/>
  <c r="BW28" i="10"/>
  <c r="BW29" i="10"/>
  <c r="BW30" i="10"/>
  <c r="BW31" i="10"/>
  <c r="BW32" i="10"/>
  <c r="BW33" i="10"/>
  <c r="BW34" i="10"/>
  <c r="BW35" i="10"/>
  <c r="BW36" i="10"/>
  <c r="BW37" i="10"/>
  <c r="AD13" i="10"/>
  <c r="AD12" i="10"/>
  <c r="V13" i="10"/>
  <c r="V12" i="10"/>
  <c r="BZ38" i="10" l="1"/>
  <c r="CB31" i="10"/>
  <c r="CC34" i="10" s="1"/>
  <c r="BZ34" i="10"/>
  <c r="CB28" i="10"/>
  <c r="CC30" i="10" s="1"/>
  <c r="BZ30" i="10"/>
  <c r="BZ26" i="10"/>
  <c r="CB24" i="10"/>
  <c r="CC26" i="10" s="1"/>
  <c r="BZ22" i="10"/>
  <c r="CB19" i="10"/>
  <c r="CC22" i="10" s="1"/>
  <c r="BZ18" i="10"/>
  <c r="CC18" i="10"/>
</calcChain>
</file>

<file path=xl/sharedStrings.xml><?xml version="1.0" encoding="utf-8"?>
<sst xmlns="http://schemas.openxmlformats.org/spreadsheetml/2006/main" count="205" uniqueCount="110">
  <si>
    <t>Wed</t>
  </si>
  <si>
    <t>Thur</t>
  </si>
  <si>
    <t>Fri</t>
  </si>
  <si>
    <t>Sat</t>
  </si>
  <si>
    <t>Sun</t>
  </si>
  <si>
    <t>Mon</t>
  </si>
  <si>
    <t>Tue</t>
  </si>
  <si>
    <t>Row Labels</t>
  </si>
  <si>
    <t>Grand Total</t>
  </si>
  <si>
    <t>Settled Not Invoiced</t>
  </si>
  <si>
    <t>Sum of Settled Not Invoiced</t>
  </si>
  <si>
    <t>Sum of Energy Invoiced Not Paid</t>
  </si>
  <si>
    <t>Sum of Capacity Invoiced Not Paid</t>
  </si>
  <si>
    <t>Month</t>
  </si>
  <si>
    <t>Values</t>
  </si>
  <si>
    <t>(Multiple Items)</t>
  </si>
  <si>
    <t>Week Num</t>
  </si>
  <si>
    <t>Date</t>
  </si>
  <si>
    <t>Day No</t>
  </si>
  <si>
    <t>X</t>
  </si>
  <si>
    <t>SRA</t>
  </si>
  <si>
    <t>M</t>
  </si>
  <si>
    <t>D#</t>
  </si>
  <si>
    <t>W#</t>
  </si>
  <si>
    <t>Time To Remedy Expires</t>
  </si>
  <si>
    <t>Invoiced Not Paid</t>
  </si>
  <si>
    <t>Time To Remedy</t>
  </si>
  <si>
    <t>Scenario 1</t>
  </si>
  <si>
    <t>SNI and TTR forecast SRA to RED</t>
  </si>
  <si>
    <t>SNI and TTR forecast SRA to GREEN</t>
  </si>
  <si>
    <r>
      <t xml:space="preserve">SNI for SD's up to 7/7/2015 (TD = 26/06/2015) to </t>
    </r>
    <r>
      <rPr>
        <sz val="11"/>
        <color rgb="FFFF0000"/>
        <rFont val="Calibri"/>
        <family val="2"/>
        <scheme val="minor"/>
      </rPr>
      <t>RED</t>
    </r>
    <r>
      <rPr>
        <sz val="11"/>
        <color theme="1"/>
        <rFont val="Calibri"/>
        <family val="2"/>
        <scheme val="minor"/>
      </rPr>
      <t>; SNI past 7/7 and TTR forecast to GREEN</t>
    </r>
  </si>
  <si>
    <r>
      <rPr>
        <b/>
        <sz val="11"/>
        <color rgb="FF92D050"/>
        <rFont val="Calibri"/>
        <family val="2"/>
        <scheme val="minor"/>
      </rPr>
      <t>Scenario 1</t>
    </r>
    <r>
      <rPr>
        <b/>
        <sz val="11"/>
        <color theme="1"/>
        <rFont val="Calibri"/>
        <family val="2"/>
        <scheme val="minor"/>
      </rPr>
      <t xml:space="preserve">
</t>
    </r>
    <r>
      <rPr>
        <b/>
        <sz val="11"/>
        <color rgb="FFFF0000"/>
        <rFont val="Calibri"/>
        <family val="2"/>
        <scheme val="minor"/>
      </rPr>
      <t>Scenario 2</t>
    </r>
  </si>
  <si>
    <t>SNI to Green; 
TTR forecast SRA to GREEN capped to entire Billing Weeks only; 
(TTR forecast - allocation to GREEN) to AMBER</t>
  </si>
  <si>
    <t>SNI to RED for SDs up to 10/07/2015 (TD = 7/7/2015 + CM); 
SNI past 10/07/2015 nd TTR forecast to GREEN</t>
  </si>
  <si>
    <t>SNI for SD's up to 7/7/2015 (TD = 26/06/2015) to RED; 
SNI past 7/7 and TTR forecast to GREEN</t>
  </si>
  <si>
    <t>Scenario 2</t>
  </si>
  <si>
    <t>SRA 1.1</t>
  </si>
  <si>
    <t>SRA 2.1</t>
  </si>
  <si>
    <t>SRA 2.2</t>
  </si>
  <si>
    <t>SRA 3.1</t>
  </si>
  <si>
    <t>SRA 4.1</t>
  </si>
  <si>
    <t>SRA 5.1</t>
  </si>
  <si>
    <t>SRA 6.1</t>
  </si>
  <si>
    <t>SRA 6.2</t>
  </si>
  <si>
    <t>SRA 5.2</t>
  </si>
  <si>
    <t>SRA 4.2</t>
  </si>
  <si>
    <t>SRA 4.3</t>
  </si>
  <si>
    <t>SRA 3.2</t>
  </si>
  <si>
    <t>STEP 1</t>
  </si>
  <si>
    <t>STEP 2</t>
  </si>
  <si>
    <t>STEP 3</t>
  </si>
  <si>
    <t>STEP 4</t>
  </si>
  <si>
    <t>STEP 5</t>
  </si>
  <si>
    <t>STEP 6</t>
  </si>
  <si>
    <t>STEP 7</t>
  </si>
  <si>
    <t>STEP 8</t>
  </si>
  <si>
    <t>STEP 9</t>
  </si>
  <si>
    <t>STEP 10</t>
  </si>
  <si>
    <t>STEP 11</t>
  </si>
  <si>
    <r>
      <t>SRA 2.2 -</t>
    </r>
    <r>
      <rPr>
        <b/>
        <sz val="11"/>
        <color theme="7" tint="0.39997558519241921"/>
        <rFont val="Calibri"/>
        <family val="2"/>
        <scheme val="minor"/>
      </rPr>
      <t xml:space="preserve"> </t>
    </r>
    <r>
      <rPr>
        <b/>
        <sz val="11"/>
        <color theme="7" tint="-0.249977111117893"/>
        <rFont val="Calibri"/>
        <family val="2"/>
        <scheme val="minor"/>
      </rPr>
      <t>03/07/2015</t>
    </r>
    <r>
      <rPr>
        <b/>
        <sz val="11"/>
        <color theme="1"/>
        <rFont val="Calibri"/>
        <family val="2"/>
        <scheme val="minor"/>
      </rPr>
      <t xml:space="preserve">
SRA 2.2 - </t>
    </r>
    <r>
      <rPr>
        <b/>
        <sz val="11"/>
        <color theme="6" tint="-0.249977111117893"/>
        <rFont val="Calibri"/>
        <family val="2"/>
        <scheme val="minor"/>
      </rPr>
      <t>10/07/2015</t>
    </r>
    <r>
      <rPr>
        <b/>
        <sz val="11"/>
        <color theme="1"/>
        <rFont val="Calibri"/>
        <family val="2"/>
        <scheme val="minor"/>
      </rPr>
      <t xml:space="preserve">
SRA 2.2 - </t>
    </r>
    <r>
      <rPr>
        <b/>
        <sz val="11"/>
        <color theme="5" tint="-0.249977111117893"/>
        <rFont val="Calibri"/>
        <family val="2"/>
        <scheme val="minor"/>
      </rPr>
      <t>17/07/2015</t>
    </r>
    <r>
      <rPr>
        <b/>
        <sz val="11"/>
        <color theme="1"/>
        <rFont val="Calibri"/>
        <family val="2"/>
        <scheme val="minor"/>
      </rPr>
      <t xml:space="preserve">
SRA 2.2 - </t>
    </r>
    <r>
      <rPr>
        <b/>
        <sz val="11"/>
        <color theme="4" tint="-0.249977111117893"/>
        <rFont val="Calibri"/>
        <family val="2"/>
        <scheme val="minor"/>
      </rPr>
      <t>24/07/2015</t>
    </r>
  </si>
  <si>
    <r>
      <t>SRA 1.1 -</t>
    </r>
    <r>
      <rPr>
        <b/>
        <sz val="11"/>
        <color theme="7" tint="0.39997558519241921"/>
        <rFont val="Calibri"/>
        <family val="2"/>
        <scheme val="minor"/>
      </rPr>
      <t xml:space="preserve"> </t>
    </r>
    <r>
      <rPr>
        <b/>
        <sz val="11"/>
        <color theme="7" tint="-0.249977111117893"/>
        <rFont val="Calibri"/>
        <family val="2"/>
        <scheme val="minor"/>
      </rPr>
      <t>03/07/2015</t>
    </r>
    <r>
      <rPr>
        <b/>
        <sz val="11"/>
        <color theme="1"/>
        <rFont val="Calibri"/>
        <family val="2"/>
        <scheme val="minor"/>
      </rPr>
      <t xml:space="preserve">
SRA 1.1 - </t>
    </r>
    <r>
      <rPr>
        <b/>
        <sz val="11"/>
        <color theme="6" tint="-0.249977111117893"/>
        <rFont val="Calibri"/>
        <family val="2"/>
        <scheme val="minor"/>
      </rPr>
      <t>10/07/2015</t>
    </r>
    <r>
      <rPr>
        <b/>
        <sz val="11"/>
        <color theme="1"/>
        <rFont val="Calibri"/>
        <family val="2"/>
        <scheme val="minor"/>
      </rPr>
      <t xml:space="preserve">
SRA 1.1 - </t>
    </r>
    <r>
      <rPr>
        <b/>
        <sz val="11"/>
        <color theme="5" tint="-0.249977111117893"/>
        <rFont val="Calibri"/>
        <family val="2"/>
        <scheme val="minor"/>
      </rPr>
      <t>17/07/2015</t>
    </r>
    <r>
      <rPr>
        <b/>
        <sz val="11"/>
        <color theme="1"/>
        <rFont val="Calibri"/>
        <family val="2"/>
        <scheme val="minor"/>
      </rPr>
      <t xml:space="preserve">
SRA 1.1 - </t>
    </r>
    <r>
      <rPr>
        <b/>
        <sz val="11"/>
        <color theme="4" tint="-0.249977111117893"/>
        <rFont val="Calibri"/>
        <family val="2"/>
        <scheme val="minor"/>
      </rPr>
      <t>24/07/2015</t>
    </r>
  </si>
  <si>
    <r>
      <t xml:space="preserve">SRA 3.1 - </t>
    </r>
    <r>
      <rPr>
        <b/>
        <sz val="11"/>
        <color theme="7" tint="-0.249977111117893"/>
        <rFont val="Calibri"/>
        <family val="2"/>
        <scheme val="minor"/>
      </rPr>
      <t>03/07/2015</t>
    </r>
    <r>
      <rPr>
        <b/>
        <sz val="11"/>
        <color theme="1"/>
        <rFont val="Calibri"/>
        <family val="2"/>
        <scheme val="minor"/>
      </rPr>
      <t xml:space="preserve">
SRA 3.2 - </t>
    </r>
    <r>
      <rPr>
        <b/>
        <sz val="11"/>
        <color theme="6" tint="-0.249977111117893"/>
        <rFont val="Calibri"/>
        <family val="2"/>
        <scheme val="minor"/>
      </rPr>
      <t>10/07/2015</t>
    </r>
    <r>
      <rPr>
        <b/>
        <sz val="11"/>
        <color theme="1"/>
        <rFont val="Calibri"/>
        <family val="2"/>
        <scheme val="minor"/>
      </rPr>
      <t xml:space="preserve">
SRA 3.2 -</t>
    </r>
    <r>
      <rPr>
        <b/>
        <sz val="11"/>
        <color theme="5" tint="-0.249977111117893"/>
        <rFont val="Calibri"/>
        <family val="2"/>
        <scheme val="minor"/>
      </rPr>
      <t xml:space="preserve"> 17/07/2015</t>
    </r>
    <r>
      <rPr>
        <b/>
        <sz val="11"/>
        <color theme="1"/>
        <rFont val="Calibri"/>
        <family val="2"/>
        <scheme val="minor"/>
      </rPr>
      <t xml:space="preserve">
SRA 3.2 -</t>
    </r>
    <r>
      <rPr>
        <b/>
        <sz val="11"/>
        <color theme="4" tint="-0.249977111117893"/>
        <rFont val="Calibri"/>
        <family val="2"/>
        <scheme val="minor"/>
      </rPr>
      <t xml:space="preserve"> 24/07/2015 </t>
    </r>
  </si>
  <si>
    <t>Find Relevant SRAs for P2</t>
  </si>
  <si>
    <t>Find Relevant Bill Issue Dates for each SRA</t>
  </si>
  <si>
    <t>Calculated Energy Credit in "TTR" for each SRA</t>
  </si>
  <si>
    <t>Calculate Capacity Credit for "Settled Not Invoiced" for each SRA</t>
  </si>
  <si>
    <t>Calculated energy credit for "Settled Not Invoiced" for each SRA</t>
  </si>
  <si>
    <t>Calculated Capacity Credit for "TTR" for each SRA</t>
  </si>
  <si>
    <t>Determine FAVRA for each SRA</t>
  </si>
  <si>
    <t>Determine FASRAS</t>
  </si>
  <si>
    <t>Determine FASRAP</t>
  </si>
  <si>
    <r>
      <t xml:space="preserve">SRA 6.1 - </t>
    </r>
    <r>
      <rPr>
        <b/>
        <sz val="11"/>
        <color theme="7" tint="-0.249977111117893"/>
        <rFont val="Calibri"/>
        <family val="2"/>
        <scheme val="minor"/>
      </rPr>
      <t>03/07/2015</t>
    </r>
    <r>
      <rPr>
        <b/>
        <sz val="11"/>
        <color theme="1"/>
        <rFont val="Calibri"/>
        <family val="2"/>
        <scheme val="minor"/>
      </rPr>
      <t xml:space="preserve">
SRA 6.2 - </t>
    </r>
    <r>
      <rPr>
        <b/>
        <sz val="11"/>
        <color theme="6" tint="-0.249977111117893"/>
        <rFont val="Calibri"/>
        <family val="2"/>
        <scheme val="minor"/>
      </rPr>
      <t>10/07/2015</t>
    </r>
    <r>
      <rPr>
        <b/>
        <sz val="11"/>
        <color theme="1"/>
        <rFont val="Calibri"/>
        <family val="2"/>
        <scheme val="minor"/>
      </rPr>
      <t xml:space="preserve">
SRA 6.2 -</t>
    </r>
    <r>
      <rPr>
        <b/>
        <sz val="11"/>
        <color theme="5" tint="-0.249977111117893"/>
        <rFont val="Calibri"/>
        <family val="2"/>
        <scheme val="minor"/>
      </rPr>
      <t xml:space="preserve"> 17/07/2015</t>
    </r>
    <r>
      <rPr>
        <b/>
        <sz val="11"/>
        <color theme="1"/>
        <rFont val="Calibri"/>
        <family val="2"/>
        <scheme val="minor"/>
      </rPr>
      <t xml:space="preserve">
SRA 6.2 - </t>
    </r>
    <r>
      <rPr>
        <b/>
        <sz val="11"/>
        <color theme="4" tint="-0.249977111117893"/>
        <rFont val="Calibri"/>
        <family val="2"/>
        <scheme val="minor"/>
      </rPr>
      <t>24/07/2015</t>
    </r>
  </si>
  <si>
    <r>
      <t xml:space="preserve">SRA 5.1 - </t>
    </r>
    <r>
      <rPr>
        <b/>
        <sz val="11"/>
        <color theme="7" tint="-0.249977111117893"/>
        <rFont val="Calibri"/>
        <family val="2"/>
        <scheme val="minor"/>
      </rPr>
      <t>03/07/2015</t>
    </r>
    <r>
      <rPr>
        <b/>
        <sz val="11"/>
        <color theme="1"/>
        <rFont val="Calibri"/>
        <family val="2"/>
        <scheme val="minor"/>
      </rPr>
      <t xml:space="preserve">
SRA 5.1 - </t>
    </r>
    <r>
      <rPr>
        <b/>
        <sz val="11"/>
        <color theme="6" tint="-0.249977111117893"/>
        <rFont val="Calibri"/>
        <family val="2"/>
        <scheme val="minor"/>
      </rPr>
      <t>10/07/2015</t>
    </r>
    <r>
      <rPr>
        <b/>
        <sz val="11"/>
        <color theme="1"/>
        <rFont val="Calibri"/>
        <family val="2"/>
        <scheme val="minor"/>
      </rPr>
      <t xml:space="preserve">
SRA 5.2 - </t>
    </r>
    <r>
      <rPr>
        <b/>
        <sz val="11"/>
        <color theme="5" tint="-0.249977111117893"/>
        <rFont val="Calibri"/>
        <family val="2"/>
        <scheme val="minor"/>
      </rPr>
      <t>17/07/2015</t>
    </r>
    <r>
      <rPr>
        <b/>
        <sz val="11"/>
        <color theme="1"/>
        <rFont val="Calibri"/>
        <family val="2"/>
        <scheme val="minor"/>
      </rPr>
      <t xml:space="preserve">
SRA 5.2 - </t>
    </r>
    <r>
      <rPr>
        <b/>
        <sz val="11"/>
        <color theme="4" tint="-0.249977111117893"/>
        <rFont val="Calibri"/>
        <family val="2"/>
        <scheme val="minor"/>
      </rPr>
      <t>24/07/2015</t>
    </r>
  </si>
  <si>
    <r>
      <t>SRA 1.1 -</t>
    </r>
    <r>
      <rPr>
        <b/>
        <sz val="11"/>
        <color theme="7" tint="0.39997558519241921"/>
        <rFont val="Calibri"/>
        <family val="2"/>
        <scheme val="minor"/>
      </rPr>
      <t xml:space="preserve"> </t>
    </r>
    <r>
      <rPr>
        <b/>
        <sz val="11"/>
        <color theme="7" tint="-0.249977111117893"/>
        <rFont val="Calibri"/>
        <family val="2"/>
        <scheme val="minor"/>
      </rPr>
      <t>03/07/2015 - DUNBIMBa = 0;</t>
    </r>
    <r>
      <rPr>
        <b/>
        <sz val="11"/>
        <color theme="1"/>
        <rFont val="Calibri"/>
        <family val="2"/>
        <scheme val="minor"/>
      </rPr>
      <t xml:space="preserve">
SRA 1.1 - </t>
    </r>
    <r>
      <rPr>
        <b/>
        <sz val="11"/>
        <color theme="6" tint="-0.249977111117893"/>
        <rFont val="Calibri"/>
        <family val="2"/>
        <scheme val="minor"/>
      </rPr>
      <t>10/07/2015 - DUNBIMBa = 6;</t>
    </r>
    <r>
      <rPr>
        <b/>
        <sz val="11"/>
        <color theme="1"/>
        <rFont val="Calibri"/>
        <family val="2"/>
        <scheme val="minor"/>
      </rPr>
      <t xml:space="preserve">
SRA 1.1 - </t>
    </r>
    <r>
      <rPr>
        <b/>
        <sz val="11"/>
        <color theme="5" tint="-0.249977111117893"/>
        <rFont val="Calibri"/>
        <family val="2"/>
        <scheme val="minor"/>
      </rPr>
      <t>17/07/2015 - DUNBIMBa = 7;</t>
    </r>
    <r>
      <rPr>
        <b/>
        <sz val="11"/>
        <color theme="1"/>
        <rFont val="Calibri"/>
        <family val="2"/>
        <scheme val="minor"/>
      </rPr>
      <t xml:space="preserve">
SRA 1.1 - </t>
    </r>
    <r>
      <rPr>
        <b/>
        <sz val="11"/>
        <color theme="4" tint="-0.249977111117893"/>
        <rFont val="Calibri"/>
        <family val="2"/>
        <scheme val="minor"/>
      </rPr>
      <t>24/07/2015 - DUNBIMBa = 3;</t>
    </r>
  </si>
  <si>
    <r>
      <t>SRA 2.2 -</t>
    </r>
    <r>
      <rPr>
        <b/>
        <sz val="11"/>
        <color theme="7" tint="0.39997558519241921"/>
        <rFont val="Calibri"/>
        <family val="2"/>
        <scheme val="minor"/>
      </rPr>
      <t xml:space="preserve"> </t>
    </r>
    <r>
      <rPr>
        <b/>
        <sz val="11"/>
        <color theme="7" tint="-0.249977111117893"/>
        <rFont val="Calibri"/>
        <family val="2"/>
        <scheme val="minor"/>
      </rPr>
      <t>03/07/2015 - DUNBIMBa = 0;</t>
    </r>
    <r>
      <rPr>
        <b/>
        <sz val="11"/>
        <color theme="1"/>
        <rFont val="Calibri"/>
        <family val="2"/>
        <scheme val="minor"/>
      </rPr>
      <t xml:space="preserve">
SRA 2.2 - </t>
    </r>
    <r>
      <rPr>
        <b/>
        <sz val="11"/>
        <color theme="6" tint="-0.249977111117893"/>
        <rFont val="Calibri"/>
        <family val="2"/>
        <scheme val="minor"/>
      </rPr>
      <t>10/07/2015 - DUNBIMBa = 6;</t>
    </r>
    <r>
      <rPr>
        <b/>
        <sz val="11"/>
        <color theme="1"/>
        <rFont val="Calibri"/>
        <family val="2"/>
        <scheme val="minor"/>
      </rPr>
      <t xml:space="preserve">
SRA 2.2 - </t>
    </r>
    <r>
      <rPr>
        <b/>
        <sz val="11"/>
        <color theme="5" tint="-0.249977111117893"/>
        <rFont val="Calibri"/>
        <family val="2"/>
        <scheme val="minor"/>
      </rPr>
      <t>17/07/2015 - DUNBIMBa = 7;</t>
    </r>
    <r>
      <rPr>
        <b/>
        <sz val="11"/>
        <color theme="1"/>
        <rFont val="Calibri"/>
        <family val="2"/>
        <scheme val="minor"/>
      </rPr>
      <t xml:space="preserve">
SRA 2.2 - </t>
    </r>
    <r>
      <rPr>
        <b/>
        <sz val="11"/>
        <color theme="4" tint="-0.249977111117893"/>
        <rFont val="Calibri"/>
        <family val="2"/>
        <scheme val="minor"/>
      </rPr>
      <t>24/07/2015 - DUNBIMBa = 3;</t>
    </r>
  </si>
  <si>
    <r>
      <t xml:space="preserve">SRA 3.1 - </t>
    </r>
    <r>
      <rPr>
        <b/>
        <sz val="11"/>
        <color theme="7" tint="-0.249977111117893"/>
        <rFont val="Calibri"/>
        <family val="2"/>
        <scheme val="minor"/>
      </rPr>
      <t>03/07/2015 - DUNBIMBa = 0;</t>
    </r>
    <r>
      <rPr>
        <b/>
        <sz val="11"/>
        <color theme="1"/>
        <rFont val="Calibri"/>
        <family val="2"/>
        <scheme val="minor"/>
      </rPr>
      <t xml:space="preserve">
SRA 3.2 - </t>
    </r>
    <r>
      <rPr>
        <b/>
        <sz val="11"/>
        <color theme="6" tint="-0.249977111117893"/>
        <rFont val="Calibri"/>
        <family val="2"/>
        <scheme val="minor"/>
      </rPr>
      <t>10/07/2015 - DUNBIMBa = 6;</t>
    </r>
    <r>
      <rPr>
        <b/>
        <sz val="11"/>
        <color theme="1"/>
        <rFont val="Calibri"/>
        <family val="2"/>
        <scheme val="minor"/>
      </rPr>
      <t xml:space="preserve">
SRA 3.2 -</t>
    </r>
    <r>
      <rPr>
        <b/>
        <sz val="11"/>
        <color theme="5" tint="-0.249977111117893"/>
        <rFont val="Calibri"/>
        <family val="2"/>
        <scheme val="minor"/>
      </rPr>
      <t xml:space="preserve"> 17/07/2015 - DUNBIMBa = 7;</t>
    </r>
    <r>
      <rPr>
        <b/>
        <sz val="11"/>
        <color theme="1"/>
        <rFont val="Calibri"/>
        <family val="2"/>
        <scheme val="minor"/>
      </rPr>
      <t xml:space="preserve">
SRA 3.2 -</t>
    </r>
    <r>
      <rPr>
        <b/>
        <sz val="11"/>
        <color theme="4" tint="-0.249977111117893"/>
        <rFont val="Calibri"/>
        <family val="2"/>
        <scheme val="minor"/>
      </rPr>
      <t xml:space="preserve"> 24/07/2015  - DUNBIMBa = 3;</t>
    </r>
  </si>
  <si>
    <r>
      <t xml:space="preserve">SRA 5.1 - </t>
    </r>
    <r>
      <rPr>
        <b/>
        <sz val="11"/>
        <color theme="7" tint="-0.249977111117893"/>
        <rFont val="Calibri"/>
        <family val="2"/>
        <scheme val="minor"/>
      </rPr>
      <t>03/07/2015 - DUNBIMBa = 0;</t>
    </r>
    <r>
      <rPr>
        <b/>
        <sz val="11"/>
        <color theme="1"/>
        <rFont val="Calibri"/>
        <family val="2"/>
        <scheme val="minor"/>
      </rPr>
      <t xml:space="preserve">
SRA 5.1 - </t>
    </r>
    <r>
      <rPr>
        <b/>
        <sz val="11"/>
        <color theme="6" tint="-0.249977111117893"/>
        <rFont val="Calibri"/>
        <family val="2"/>
        <scheme val="minor"/>
      </rPr>
      <t>10/07/2015 - DUNBIMBa = 6;</t>
    </r>
    <r>
      <rPr>
        <b/>
        <sz val="11"/>
        <color theme="1"/>
        <rFont val="Calibri"/>
        <family val="2"/>
        <scheme val="minor"/>
      </rPr>
      <t xml:space="preserve">
SRA 5.2 - </t>
    </r>
    <r>
      <rPr>
        <b/>
        <sz val="11"/>
        <color theme="5" tint="-0.249977111117893"/>
        <rFont val="Calibri"/>
        <family val="2"/>
        <scheme val="minor"/>
      </rPr>
      <t>17/07/2015 - DUNBIMBa = 7;</t>
    </r>
    <r>
      <rPr>
        <b/>
        <sz val="11"/>
        <color theme="1"/>
        <rFont val="Calibri"/>
        <family val="2"/>
        <scheme val="minor"/>
      </rPr>
      <t xml:space="preserve">
SRA 5.2 - </t>
    </r>
    <r>
      <rPr>
        <b/>
        <sz val="11"/>
        <color theme="4" tint="-0.249977111117893"/>
        <rFont val="Calibri"/>
        <family val="2"/>
        <scheme val="minor"/>
      </rPr>
      <t>24/07/2015 - DUNBIMBa = 3;</t>
    </r>
  </si>
  <si>
    <r>
      <t xml:space="preserve">SRA 6.1 - </t>
    </r>
    <r>
      <rPr>
        <b/>
        <sz val="11"/>
        <color theme="7" tint="-0.249977111117893"/>
        <rFont val="Calibri"/>
        <family val="2"/>
        <scheme val="minor"/>
      </rPr>
      <t>03/07/2015 - DUNBIMBa = 0;</t>
    </r>
    <r>
      <rPr>
        <b/>
        <sz val="11"/>
        <color theme="1"/>
        <rFont val="Calibri"/>
        <family val="2"/>
        <scheme val="minor"/>
      </rPr>
      <t xml:space="preserve">
SRA 6.2 - </t>
    </r>
    <r>
      <rPr>
        <b/>
        <sz val="11"/>
        <color theme="6" tint="-0.249977111117893"/>
        <rFont val="Calibri"/>
        <family val="2"/>
        <scheme val="minor"/>
      </rPr>
      <t>10/07/2015 - DUNBIMBa = 6;</t>
    </r>
    <r>
      <rPr>
        <b/>
        <sz val="11"/>
        <color theme="1"/>
        <rFont val="Calibri"/>
        <family val="2"/>
        <scheme val="minor"/>
      </rPr>
      <t xml:space="preserve">
SRA 6.2 -</t>
    </r>
    <r>
      <rPr>
        <b/>
        <sz val="11"/>
        <color theme="5" tint="-0.249977111117893"/>
        <rFont val="Calibri"/>
        <family val="2"/>
        <scheme val="minor"/>
      </rPr>
      <t xml:space="preserve"> 17/07/2015 - DUNBIMBa = 7;</t>
    </r>
    <r>
      <rPr>
        <b/>
        <sz val="11"/>
        <color theme="1"/>
        <rFont val="Calibri"/>
        <family val="2"/>
        <scheme val="minor"/>
      </rPr>
      <t xml:space="preserve">
SRA 6.2 - </t>
    </r>
    <r>
      <rPr>
        <b/>
        <sz val="11"/>
        <color theme="4" tint="-0.249977111117893"/>
        <rFont val="Calibri"/>
        <family val="2"/>
        <scheme val="minor"/>
      </rPr>
      <t>24/07/2015 - DUNBIMBa = 3;</t>
    </r>
  </si>
  <si>
    <t>IMB</t>
  </si>
  <si>
    <t>CAP</t>
  </si>
  <si>
    <t>Get number of unsettled &amp; unbilled days for imbalance settlement for each SRA</t>
  </si>
  <si>
    <t>Get number of unsettled &amp; unbilled days of Capacity Settlemnet for each SRA</t>
  </si>
  <si>
    <r>
      <t>SRA 1.1 -</t>
    </r>
    <r>
      <rPr>
        <b/>
        <sz val="11"/>
        <color theme="7" tint="0.39997558519241921"/>
        <rFont val="Calibri"/>
        <family val="2"/>
        <scheme val="minor"/>
      </rPr>
      <t xml:space="preserve"> </t>
    </r>
    <r>
      <rPr>
        <b/>
        <sz val="11"/>
        <color theme="7" tint="-0.249977111117893"/>
        <rFont val="Calibri"/>
        <family val="2"/>
        <scheme val="minor"/>
      </rPr>
      <t>03/07/2015 €307,055.02</t>
    </r>
    <r>
      <rPr>
        <b/>
        <sz val="11"/>
        <color theme="1"/>
        <rFont val="Calibri"/>
        <family val="2"/>
        <scheme val="minor"/>
      </rPr>
      <t xml:space="preserve">
SRA 1.1 - </t>
    </r>
    <r>
      <rPr>
        <b/>
        <sz val="11"/>
        <color theme="6" tint="-0.249977111117893"/>
        <rFont val="Calibri"/>
        <family val="2"/>
        <scheme val="minor"/>
      </rPr>
      <t>10/07/2015 € 34,494.71</t>
    </r>
    <r>
      <rPr>
        <b/>
        <sz val="11"/>
        <color theme="1"/>
        <rFont val="Calibri"/>
        <family val="2"/>
        <scheme val="minor"/>
      </rPr>
      <t xml:space="preserve">
SRA 1.1 - </t>
    </r>
    <r>
      <rPr>
        <b/>
        <sz val="11"/>
        <color theme="5" tint="-0.249977111117893"/>
        <rFont val="Calibri"/>
        <family val="2"/>
        <scheme val="minor"/>
      </rPr>
      <t>17/07/2015 € 0.00</t>
    </r>
    <r>
      <rPr>
        <b/>
        <sz val="11"/>
        <color theme="1"/>
        <rFont val="Calibri"/>
        <family val="2"/>
        <scheme val="minor"/>
      </rPr>
      <t xml:space="preserve">
SRA 1.1 - </t>
    </r>
    <r>
      <rPr>
        <b/>
        <sz val="11"/>
        <color theme="4" tint="-0.249977111117893"/>
        <rFont val="Calibri"/>
        <family val="2"/>
        <scheme val="minor"/>
      </rPr>
      <t>24/07/2015 € 0.00</t>
    </r>
  </si>
  <si>
    <r>
      <t>SRA 2.2 -</t>
    </r>
    <r>
      <rPr>
        <b/>
        <sz val="11"/>
        <color theme="7" tint="0.39997558519241921"/>
        <rFont val="Calibri"/>
        <family val="2"/>
        <scheme val="minor"/>
      </rPr>
      <t xml:space="preserve"> </t>
    </r>
    <r>
      <rPr>
        <b/>
        <sz val="11"/>
        <color theme="7" tint="-0.249977111117893"/>
        <rFont val="Calibri"/>
        <family val="2"/>
        <scheme val="minor"/>
      </rPr>
      <t>03/07/2015 €307,055.02</t>
    </r>
    <r>
      <rPr>
        <b/>
        <sz val="11"/>
        <color theme="1"/>
        <rFont val="Calibri"/>
        <family val="2"/>
        <scheme val="minor"/>
      </rPr>
      <t xml:space="preserve">
SRA 2.2 - </t>
    </r>
    <r>
      <rPr>
        <b/>
        <sz val="11"/>
        <color theme="6" tint="-0.249977111117893"/>
        <rFont val="Calibri"/>
        <family val="2"/>
        <scheme val="minor"/>
      </rPr>
      <t>10/07/2015 € 34,494.71</t>
    </r>
    <r>
      <rPr>
        <b/>
        <sz val="11"/>
        <color theme="1"/>
        <rFont val="Calibri"/>
        <family val="2"/>
        <scheme val="minor"/>
      </rPr>
      <t xml:space="preserve">
SRA 2.2 - </t>
    </r>
    <r>
      <rPr>
        <b/>
        <sz val="11"/>
        <color theme="5" tint="-0.249977111117893"/>
        <rFont val="Calibri"/>
        <family val="2"/>
        <scheme val="minor"/>
      </rPr>
      <t>17/07/2015 € 0.00</t>
    </r>
    <r>
      <rPr>
        <b/>
        <sz val="11"/>
        <color theme="1"/>
        <rFont val="Calibri"/>
        <family val="2"/>
        <scheme val="minor"/>
      </rPr>
      <t xml:space="preserve">
SRA 2.2 - </t>
    </r>
    <r>
      <rPr>
        <b/>
        <sz val="11"/>
        <color theme="4" tint="-0.249977111117893"/>
        <rFont val="Calibri"/>
        <family val="2"/>
        <scheme val="minor"/>
      </rPr>
      <t>24/07/2015 € 0.00</t>
    </r>
  </si>
  <si>
    <r>
      <t xml:space="preserve">SRA 3.1 - </t>
    </r>
    <r>
      <rPr>
        <b/>
        <sz val="11"/>
        <color theme="7" tint="-0.249977111117893"/>
        <rFont val="Calibri"/>
        <family val="2"/>
        <scheme val="minor"/>
      </rPr>
      <t>03/07/2015 €307,055.02</t>
    </r>
    <r>
      <rPr>
        <b/>
        <sz val="11"/>
        <color theme="1"/>
        <rFont val="Calibri"/>
        <family val="2"/>
        <scheme val="minor"/>
      </rPr>
      <t xml:space="preserve">
SRA 3.2 - </t>
    </r>
    <r>
      <rPr>
        <b/>
        <sz val="11"/>
        <color theme="6" tint="-0.249977111117893"/>
        <rFont val="Calibri"/>
        <family val="2"/>
        <scheme val="minor"/>
      </rPr>
      <t>10/07/2015 € 34,494.71</t>
    </r>
    <r>
      <rPr>
        <b/>
        <sz val="11"/>
        <color theme="1"/>
        <rFont val="Calibri"/>
        <family val="2"/>
        <scheme val="minor"/>
      </rPr>
      <t xml:space="preserve">
SRA 3.2 -</t>
    </r>
    <r>
      <rPr>
        <b/>
        <sz val="11"/>
        <color theme="5" tint="-0.249977111117893"/>
        <rFont val="Calibri"/>
        <family val="2"/>
        <scheme val="minor"/>
      </rPr>
      <t xml:space="preserve"> 17/07/2015 € 0.00</t>
    </r>
    <r>
      <rPr>
        <b/>
        <sz val="11"/>
        <color theme="1"/>
        <rFont val="Calibri"/>
        <family val="2"/>
        <scheme val="minor"/>
      </rPr>
      <t xml:space="preserve">
SRA 3.2 -</t>
    </r>
    <r>
      <rPr>
        <b/>
        <sz val="11"/>
        <color theme="4" tint="-0.249977111117893"/>
        <rFont val="Calibri"/>
        <family val="2"/>
        <scheme val="minor"/>
      </rPr>
      <t xml:space="preserve"> 24/07/2015  € 0.00</t>
    </r>
  </si>
  <si>
    <r>
      <t xml:space="preserve">SRA 5.1 - </t>
    </r>
    <r>
      <rPr>
        <b/>
        <sz val="11"/>
        <color theme="7" tint="-0.249977111117893"/>
        <rFont val="Calibri"/>
        <family val="2"/>
        <scheme val="minor"/>
      </rPr>
      <t>03/07/2015 €307,055.02</t>
    </r>
    <r>
      <rPr>
        <b/>
        <sz val="11"/>
        <color theme="1"/>
        <rFont val="Calibri"/>
        <family val="2"/>
        <scheme val="minor"/>
      </rPr>
      <t xml:space="preserve">
SRA 5.1 - </t>
    </r>
    <r>
      <rPr>
        <b/>
        <sz val="11"/>
        <color theme="6" tint="-0.249977111117893"/>
        <rFont val="Calibri"/>
        <family val="2"/>
        <scheme val="minor"/>
      </rPr>
      <t>10/07/2015 € 34,494.71</t>
    </r>
    <r>
      <rPr>
        <b/>
        <sz val="11"/>
        <color theme="1"/>
        <rFont val="Calibri"/>
        <family val="2"/>
        <scheme val="minor"/>
      </rPr>
      <t xml:space="preserve">
SRA 5.2 - </t>
    </r>
    <r>
      <rPr>
        <b/>
        <sz val="11"/>
        <color theme="5" tint="-0.249977111117893"/>
        <rFont val="Calibri"/>
        <family val="2"/>
        <scheme val="minor"/>
      </rPr>
      <t>17/07/2015 € 0.00</t>
    </r>
    <r>
      <rPr>
        <b/>
        <sz val="11"/>
        <color theme="1"/>
        <rFont val="Calibri"/>
        <family val="2"/>
        <scheme val="minor"/>
      </rPr>
      <t xml:space="preserve">
SRA 5.2 - </t>
    </r>
    <r>
      <rPr>
        <b/>
        <sz val="11"/>
        <color theme="4" tint="-0.249977111117893"/>
        <rFont val="Calibri"/>
        <family val="2"/>
        <scheme val="minor"/>
      </rPr>
      <t>24/07/2015 € 0.00</t>
    </r>
  </si>
  <si>
    <r>
      <t xml:space="preserve">SRA 6.1 - </t>
    </r>
    <r>
      <rPr>
        <b/>
        <sz val="11"/>
        <color theme="7" tint="-0.249977111117893"/>
        <rFont val="Calibri"/>
        <family val="2"/>
        <scheme val="minor"/>
      </rPr>
      <t>03/07/2015 €307,055.02</t>
    </r>
    <r>
      <rPr>
        <b/>
        <sz val="11"/>
        <color theme="1"/>
        <rFont val="Calibri"/>
        <family val="2"/>
        <scheme val="minor"/>
      </rPr>
      <t xml:space="preserve">
SRA 6.2 - </t>
    </r>
    <r>
      <rPr>
        <b/>
        <sz val="11"/>
        <color theme="6" tint="-0.249977111117893"/>
        <rFont val="Calibri"/>
        <family val="2"/>
        <scheme val="minor"/>
      </rPr>
      <t>10/07/2015 € 34,494.71</t>
    </r>
    <r>
      <rPr>
        <b/>
        <sz val="11"/>
        <color theme="1"/>
        <rFont val="Calibri"/>
        <family val="2"/>
        <scheme val="minor"/>
      </rPr>
      <t xml:space="preserve">
SRA 6.2 -</t>
    </r>
    <r>
      <rPr>
        <b/>
        <sz val="11"/>
        <color theme="5" tint="-0.249977111117893"/>
        <rFont val="Calibri"/>
        <family val="2"/>
        <scheme val="minor"/>
      </rPr>
      <t xml:space="preserve"> 17/07/2015 € 0.00</t>
    </r>
    <r>
      <rPr>
        <b/>
        <sz val="11"/>
        <color theme="1"/>
        <rFont val="Calibri"/>
        <family val="2"/>
        <scheme val="minor"/>
      </rPr>
      <t xml:space="preserve">
SRA 6.2 - </t>
    </r>
    <r>
      <rPr>
        <b/>
        <sz val="11"/>
        <color theme="4" tint="-0.249977111117893"/>
        <rFont val="Calibri"/>
        <family val="2"/>
        <scheme val="minor"/>
      </rPr>
      <t>24/07/2015 € 0.00</t>
    </r>
  </si>
  <si>
    <r>
      <t>SRA 1.1 -</t>
    </r>
    <r>
      <rPr>
        <b/>
        <sz val="11"/>
        <color theme="7" tint="0.39997558519241921"/>
        <rFont val="Calibri"/>
        <family val="2"/>
        <scheme val="minor"/>
      </rPr>
      <t xml:space="preserve"> </t>
    </r>
    <r>
      <rPr>
        <b/>
        <sz val="11"/>
        <color theme="7" tint="-0.249977111117893"/>
        <rFont val="Calibri"/>
        <family val="2"/>
        <scheme val="minor"/>
      </rPr>
      <t>03/07/2015 € 0.00</t>
    </r>
    <r>
      <rPr>
        <b/>
        <sz val="11"/>
        <color theme="1"/>
        <rFont val="Calibri"/>
        <family val="2"/>
        <scheme val="minor"/>
      </rPr>
      <t xml:space="preserve">
SRA 1.1 - </t>
    </r>
    <r>
      <rPr>
        <b/>
        <sz val="11"/>
        <color theme="6" tint="-0.249977111117893"/>
        <rFont val="Calibri"/>
        <family val="2"/>
        <scheme val="minor"/>
      </rPr>
      <t>10/07/2015 € 0.00</t>
    </r>
    <r>
      <rPr>
        <b/>
        <sz val="11"/>
        <color theme="1"/>
        <rFont val="Calibri"/>
        <family val="2"/>
        <scheme val="minor"/>
      </rPr>
      <t xml:space="preserve">
SRA 1.1 - </t>
    </r>
    <r>
      <rPr>
        <b/>
        <sz val="11"/>
        <color theme="5" tint="-0.249977111117893"/>
        <rFont val="Calibri"/>
        <family val="2"/>
        <scheme val="minor"/>
      </rPr>
      <t>17/07/2015 € 690,949.18</t>
    </r>
    <r>
      <rPr>
        <b/>
        <sz val="11"/>
        <color theme="1"/>
        <rFont val="Calibri"/>
        <family val="2"/>
        <scheme val="minor"/>
      </rPr>
      <t xml:space="preserve">
SRA 1.1 - </t>
    </r>
    <r>
      <rPr>
        <b/>
        <sz val="11"/>
        <color theme="4" tint="-0.249977111117893"/>
        <rFont val="Calibri"/>
        <family val="2"/>
        <scheme val="minor"/>
      </rPr>
      <t>24/07/2015 € 0.00</t>
    </r>
  </si>
  <si>
    <r>
      <t>SRA 2.2 -</t>
    </r>
    <r>
      <rPr>
        <b/>
        <sz val="11"/>
        <color theme="7" tint="0.39997558519241921"/>
        <rFont val="Calibri"/>
        <family val="2"/>
        <scheme val="minor"/>
      </rPr>
      <t xml:space="preserve"> </t>
    </r>
    <r>
      <rPr>
        <b/>
        <sz val="11"/>
        <color theme="7" tint="-0.249977111117893"/>
        <rFont val="Calibri"/>
        <family val="2"/>
        <scheme val="minor"/>
      </rPr>
      <t>03/07/2015 € 0.00</t>
    </r>
    <r>
      <rPr>
        <b/>
        <sz val="11"/>
        <color theme="1"/>
        <rFont val="Calibri"/>
        <family val="2"/>
        <scheme val="minor"/>
      </rPr>
      <t xml:space="preserve">
SRA 2.2 - </t>
    </r>
    <r>
      <rPr>
        <b/>
        <sz val="11"/>
        <color theme="6" tint="-0.249977111117893"/>
        <rFont val="Calibri"/>
        <family val="2"/>
        <scheme val="minor"/>
      </rPr>
      <t>10/07/2015 € 0.00</t>
    </r>
    <r>
      <rPr>
        <b/>
        <sz val="11"/>
        <color theme="1"/>
        <rFont val="Calibri"/>
        <family val="2"/>
        <scheme val="minor"/>
      </rPr>
      <t xml:space="preserve">
SRA 2.2 - </t>
    </r>
    <r>
      <rPr>
        <b/>
        <sz val="11"/>
        <color theme="5" tint="-0.249977111117893"/>
        <rFont val="Calibri"/>
        <family val="2"/>
        <scheme val="minor"/>
      </rPr>
      <t>17/07/2015  € 690,949.18</t>
    </r>
    <r>
      <rPr>
        <b/>
        <sz val="11"/>
        <color theme="1"/>
        <rFont val="Calibri"/>
        <family val="2"/>
        <scheme val="minor"/>
      </rPr>
      <t xml:space="preserve">
SRA 2.2 - </t>
    </r>
    <r>
      <rPr>
        <b/>
        <sz val="11"/>
        <color theme="4" tint="-0.249977111117893"/>
        <rFont val="Calibri"/>
        <family val="2"/>
        <scheme val="minor"/>
      </rPr>
      <t>24/07/2015 € 0.00</t>
    </r>
  </si>
  <si>
    <r>
      <t xml:space="preserve">SRA 3.1 - </t>
    </r>
    <r>
      <rPr>
        <b/>
        <sz val="11"/>
        <color theme="7" tint="-0.249977111117893"/>
        <rFont val="Calibri"/>
        <family val="2"/>
        <scheme val="minor"/>
      </rPr>
      <t>03/07/2015 € 0.00</t>
    </r>
    <r>
      <rPr>
        <b/>
        <sz val="11"/>
        <color theme="1"/>
        <rFont val="Calibri"/>
        <family val="2"/>
        <scheme val="minor"/>
      </rPr>
      <t xml:space="preserve">
SRA 3.2 - </t>
    </r>
    <r>
      <rPr>
        <b/>
        <sz val="11"/>
        <color theme="6" tint="-0.249977111117893"/>
        <rFont val="Calibri"/>
        <family val="2"/>
        <scheme val="minor"/>
      </rPr>
      <t>10/07/2015 € 0.00</t>
    </r>
    <r>
      <rPr>
        <b/>
        <sz val="11"/>
        <color theme="1"/>
        <rFont val="Calibri"/>
        <family val="2"/>
        <scheme val="minor"/>
      </rPr>
      <t xml:space="preserve">
SRA 3.2 -</t>
    </r>
    <r>
      <rPr>
        <b/>
        <sz val="11"/>
        <color theme="5" tint="-0.249977111117893"/>
        <rFont val="Calibri"/>
        <family val="2"/>
        <scheme val="minor"/>
      </rPr>
      <t xml:space="preserve"> 17/07/2015  € 690,949.18</t>
    </r>
    <r>
      <rPr>
        <b/>
        <sz val="11"/>
        <color theme="1"/>
        <rFont val="Calibri"/>
        <family val="2"/>
        <scheme val="minor"/>
      </rPr>
      <t xml:space="preserve">
SRA 3.2 -</t>
    </r>
    <r>
      <rPr>
        <b/>
        <sz val="11"/>
        <color theme="4" tint="-0.249977111117893"/>
        <rFont val="Calibri"/>
        <family val="2"/>
        <scheme val="minor"/>
      </rPr>
      <t xml:space="preserve"> 24/07/2015  € 0.00</t>
    </r>
  </si>
  <si>
    <r>
      <t xml:space="preserve">SRA 5.1 - </t>
    </r>
    <r>
      <rPr>
        <b/>
        <sz val="11"/>
        <color theme="7" tint="-0.249977111117893"/>
        <rFont val="Calibri"/>
        <family val="2"/>
        <scheme val="minor"/>
      </rPr>
      <t>03/07/2015 € 0.00</t>
    </r>
    <r>
      <rPr>
        <b/>
        <sz val="11"/>
        <color theme="1"/>
        <rFont val="Calibri"/>
        <family val="2"/>
        <scheme val="minor"/>
      </rPr>
      <t xml:space="preserve">
SRA 5.1 - </t>
    </r>
    <r>
      <rPr>
        <b/>
        <sz val="11"/>
        <color theme="6" tint="-0.249977111117893"/>
        <rFont val="Calibri"/>
        <family val="2"/>
        <scheme val="minor"/>
      </rPr>
      <t>10/07/2015 € 0.00</t>
    </r>
    <r>
      <rPr>
        <b/>
        <sz val="11"/>
        <color theme="1"/>
        <rFont val="Calibri"/>
        <family val="2"/>
        <scheme val="minor"/>
      </rPr>
      <t xml:space="preserve">
SRA 5.2 - </t>
    </r>
    <r>
      <rPr>
        <b/>
        <sz val="11"/>
        <color theme="5" tint="-0.249977111117893"/>
        <rFont val="Calibri"/>
        <family val="2"/>
        <scheme val="minor"/>
      </rPr>
      <t>17/07/2015  € 690,949.18</t>
    </r>
    <r>
      <rPr>
        <b/>
        <sz val="11"/>
        <color theme="1"/>
        <rFont val="Calibri"/>
        <family val="2"/>
        <scheme val="minor"/>
      </rPr>
      <t xml:space="preserve">
SRA 5.2 - </t>
    </r>
    <r>
      <rPr>
        <b/>
        <sz val="11"/>
        <color theme="4" tint="-0.249977111117893"/>
        <rFont val="Calibri"/>
        <family val="2"/>
        <scheme val="minor"/>
      </rPr>
      <t>24/07/2015 € 0.00</t>
    </r>
  </si>
  <si>
    <r>
      <t xml:space="preserve">SRA 6.1 - </t>
    </r>
    <r>
      <rPr>
        <b/>
        <sz val="11"/>
        <color theme="7" tint="-0.249977111117893"/>
        <rFont val="Calibri"/>
        <family val="2"/>
        <scheme val="minor"/>
      </rPr>
      <t>03/07/2015 € 0.00</t>
    </r>
    <r>
      <rPr>
        <b/>
        <sz val="11"/>
        <color theme="1"/>
        <rFont val="Calibri"/>
        <family val="2"/>
        <scheme val="minor"/>
      </rPr>
      <t xml:space="preserve">
SRA 6.2 - </t>
    </r>
    <r>
      <rPr>
        <b/>
        <sz val="11"/>
        <color theme="6" tint="-0.249977111117893"/>
        <rFont val="Calibri"/>
        <family val="2"/>
        <scheme val="minor"/>
      </rPr>
      <t>10/07/2015 € 0.00</t>
    </r>
    <r>
      <rPr>
        <b/>
        <sz val="11"/>
        <color theme="1"/>
        <rFont val="Calibri"/>
        <family val="2"/>
        <scheme val="minor"/>
      </rPr>
      <t xml:space="preserve">
SRA 6.2 -</t>
    </r>
    <r>
      <rPr>
        <b/>
        <sz val="11"/>
        <color theme="5" tint="-0.249977111117893"/>
        <rFont val="Calibri"/>
        <family val="2"/>
        <scheme val="minor"/>
      </rPr>
      <t xml:space="preserve"> 17/07/2015  € 690,949.18</t>
    </r>
    <r>
      <rPr>
        <b/>
        <sz val="11"/>
        <color theme="1"/>
        <rFont val="Calibri"/>
        <family val="2"/>
        <scheme val="minor"/>
      </rPr>
      <t xml:space="preserve">
SRA 6.2 - </t>
    </r>
    <r>
      <rPr>
        <b/>
        <sz val="11"/>
        <color theme="4" tint="-0.249977111117893"/>
        <rFont val="Calibri"/>
        <family val="2"/>
        <scheme val="minor"/>
      </rPr>
      <t>24/07/2015 € 0.00</t>
    </r>
  </si>
  <si>
    <t>EUPES</t>
  </si>
  <si>
    <t>EUPECC</t>
  </si>
  <si>
    <t>DUNBIMBa</t>
  </si>
  <si>
    <t>DUNBCAPa</t>
  </si>
  <si>
    <t xml:space="preserve">SRA 3.1 
</t>
  </si>
  <si>
    <t xml:space="preserve">SRA 6.1
</t>
  </si>
  <si>
    <r>
      <t>SRA 4.2 -</t>
    </r>
    <r>
      <rPr>
        <b/>
        <sz val="11"/>
        <color theme="7" tint="-0.249977111117893"/>
        <rFont val="Calibri"/>
        <family val="2"/>
        <scheme val="minor"/>
      </rPr>
      <t xml:space="preserve"> 03/07/2015</t>
    </r>
    <r>
      <rPr>
        <b/>
        <sz val="11"/>
        <color theme="1"/>
        <rFont val="Calibri"/>
        <family val="2"/>
        <scheme val="minor"/>
      </rPr>
      <t xml:space="preserve">
SRA 4.2 - </t>
    </r>
    <r>
      <rPr>
        <b/>
        <sz val="11"/>
        <color theme="6" tint="-0.249977111117893"/>
        <rFont val="Calibri"/>
        <family val="2"/>
        <scheme val="minor"/>
      </rPr>
      <t>10/07/2015</t>
    </r>
    <r>
      <rPr>
        <b/>
        <sz val="11"/>
        <color theme="1"/>
        <rFont val="Calibri"/>
        <family val="2"/>
        <scheme val="minor"/>
      </rPr>
      <t xml:space="preserve">
SRA 4.3 - </t>
    </r>
    <r>
      <rPr>
        <b/>
        <sz val="11"/>
        <color theme="5" tint="-0.249977111117893"/>
        <rFont val="Calibri"/>
        <family val="2"/>
        <scheme val="minor"/>
      </rPr>
      <t>17/07/2015</t>
    </r>
    <r>
      <rPr>
        <b/>
        <sz val="11"/>
        <color theme="1"/>
        <rFont val="Calibri"/>
        <family val="2"/>
        <scheme val="minor"/>
      </rPr>
      <t xml:space="preserve">
SRA 4.3 - </t>
    </r>
    <r>
      <rPr>
        <b/>
        <sz val="11"/>
        <color theme="4" tint="-0.249977111117893"/>
        <rFont val="Calibri"/>
        <family val="2"/>
        <scheme val="minor"/>
      </rPr>
      <t>24/07/2015</t>
    </r>
  </si>
  <si>
    <t xml:space="preserve">SRA 4.1 </t>
  </si>
  <si>
    <r>
      <t>SRA 4.2 -</t>
    </r>
    <r>
      <rPr>
        <b/>
        <sz val="11"/>
        <color theme="7" tint="-0.249977111117893"/>
        <rFont val="Calibri"/>
        <family val="2"/>
        <scheme val="minor"/>
      </rPr>
      <t xml:space="preserve"> 03/07/2015 - DUNBIMBa = 0;</t>
    </r>
    <r>
      <rPr>
        <b/>
        <sz val="11"/>
        <color theme="1"/>
        <rFont val="Calibri"/>
        <family val="2"/>
        <scheme val="minor"/>
      </rPr>
      <t xml:space="preserve">
SRA 4.2 - </t>
    </r>
    <r>
      <rPr>
        <b/>
        <sz val="11"/>
        <color theme="6" tint="-0.249977111117893"/>
        <rFont val="Calibri"/>
        <family val="2"/>
        <scheme val="minor"/>
      </rPr>
      <t>10/07/2015 - DUNBIMBa = 6;</t>
    </r>
    <r>
      <rPr>
        <b/>
        <sz val="11"/>
        <color theme="1"/>
        <rFont val="Calibri"/>
        <family val="2"/>
        <scheme val="minor"/>
      </rPr>
      <t xml:space="preserve">
SRA 4.3 - </t>
    </r>
    <r>
      <rPr>
        <b/>
        <sz val="11"/>
        <color theme="5" tint="-0.249977111117893"/>
        <rFont val="Calibri"/>
        <family val="2"/>
        <scheme val="minor"/>
      </rPr>
      <t>17/07/2015 - DUNBIMBa = 7;</t>
    </r>
    <r>
      <rPr>
        <b/>
        <sz val="11"/>
        <color theme="1"/>
        <rFont val="Calibri"/>
        <family val="2"/>
        <scheme val="minor"/>
      </rPr>
      <t xml:space="preserve">
SRA 4.3 - </t>
    </r>
    <r>
      <rPr>
        <b/>
        <sz val="11"/>
        <color theme="4" tint="-0.249977111117893"/>
        <rFont val="Calibri"/>
        <family val="2"/>
        <scheme val="minor"/>
      </rPr>
      <t>24/07/2015 - DUNBIMBa = 3;</t>
    </r>
  </si>
  <si>
    <r>
      <t>SRA 4.2 -</t>
    </r>
    <r>
      <rPr>
        <b/>
        <sz val="11"/>
        <color theme="7" tint="-0.249977111117893"/>
        <rFont val="Calibri"/>
        <family val="2"/>
        <scheme val="minor"/>
      </rPr>
      <t xml:space="preserve"> 03/07/2015 €307,055.02</t>
    </r>
    <r>
      <rPr>
        <b/>
        <sz val="11"/>
        <color theme="1"/>
        <rFont val="Calibri"/>
        <family val="2"/>
        <scheme val="minor"/>
      </rPr>
      <t xml:space="preserve">
SRA 4.2 - </t>
    </r>
    <r>
      <rPr>
        <b/>
        <sz val="11"/>
        <color theme="6" tint="-0.249977111117893"/>
        <rFont val="Calibri"/>
        <family val="2"/>
        <scheme val="minor"/>
      </rPr>
      <t>10/07/2015 € 34,494.71</t>
    </r>
    <r>
      <rPr>
        <b/>
        <sz val="11"/>
        <color theme="1"/>
        <rFont val="Calibri"/>
        <family val="2"/>
        <scheme val="minor"/>
      </rPr>
      <t xml:space="preserve">
SRA 4.3 - </t>
    </r>
    <r>
      <rPr>
        <b/>
        <sz val="11"/>
        <color theme="5" tint="-0.249977111117893"/>
        <rFont val="Calibri"/>
        <family val="2"/>
        <scheme val="minor"/>
      </rPr>
      <t>17/07/2015 € 0.00</t>
    </r>
    <r>
      <rPr>
        <b/>
        <sz val="11"/>
        <color theme="1"/>
        <rFont val="Calibri"/>
        <family val="2"/>
        <scheme val="minor"/>
      </rPr>
      <t xml:space="preserve">
SRA 4.3 - </t>
    </r>
    <r>
      <rPr>
        <b/>
        <sz val="11"/>
        <color theme="4" tint="-0.249977111117893"/>
        <rFont val="Calibri"/>
        <family val="2"/>
        <scheme val="minor"/>
      </rPr>
      <t>24/07/2015 € 0.00</t>
    </r>
  </si>
  <si>
    <r>
      <t>SRA 4.2 -</t>
    </r>
    <r>
      <rPr>
        <b/>
        <sz val="11"/>
        <color theme="7" tint="-0.249977111117893"/>
        <rFont val="Calibri"/>
        <family val="2"/>
        <scheme val="minor"/>
      </rPr>
      <t xml:space="preserve"> 03/07/2015 € 0.00</t>
    </r>
    <r>
      <rPr>
        <b/>
        <sz val="11"/>
        <color theme="1"/>
        <rFont val="Calibri"/>
        <family val="2"/>
        <scheme val="minor"/>
      </rPr>
      <t xml:space="preserve">
SRA 4.2 - </t>
    </r>
    <r>
      <rPr>
        <b/>
        <sz val="11"/>
        <color theme="6" tint="-0.249977111117893"/>
        <rFont val="Calibri"/>
        <family val="2"/>
        <scheme val="minor"/>
      </rPr>
      <t>10/07/2015 € 0.00</t>
    </r>
    <r>
      <rPr>
        <b/>
        <sz val="11"/>
        <color theme="1"/>
        <rFont val="Calibri"/>
        <family val="2"/>
        <scheme val="minor"/>
      </rPr>
      <t xml:space="preserve">
SRA 4.3 - </t>
    </r>
    <r>
      <rPr>
        <b/>
        <sz val="11"/>
        <color theme="5" tint="-0.249977111117893"/>
        <rFont val="Calibri"/>
        <family val="2"/>
        <scheme val="minor"/>
      </rPr>
      <t>17/07/2015  € 690,949.18</t>
    </r>
    <r>
      <rPr>
        <b/>
        <sz val="11"/>
        <color theme="1"/>
        <rFont val="Calibri"/>
        <family val="2"/>
        <scheme val="minor"/>
      </rPr>
      <t xml:space="preserve">
SRA 4.3 - </t>
    </r>
    <r>
      <rPr>
        <b/>
        <sz val="11"/>
        <color theme="4" tint="-0.249977111117893"/>
        <rFont val="Calibri"/>
        <family val="2"/>
        <scheme val="minor"/>
      </rPr>
      <t>24/07/2015 € 0.00</t>
    </r>
  </si>
  <si>
    <r>
      <rPr>
        <b/>
        <sz val="11"/>
        <color theme="7" tint="-0.249977111117893"/>
        <rFont val="Calibri"/>
        <family val="2"/>
        <scheme val="minor"/>
      </rPr>
      <t>SRA 1.1 - 03/07/2015 - DUNBCAPa = 2;</t>
    </r>
    <r>
      <rPr>
        <b/>
        <sz val="11"/>
        <color theme="1"/>
        <rFont val="Calibri"/>
        <family val="2"/>
        <scheme val="minor"/>
      </rPr>
      <t xml:space="preserve">
</t>
    </r>
    <r>
      <rPr>
        <b/>
        <sz val="11"/>
        <color theme="6" tint="-0.249977111117893"/>
        <rFont val="Calibri"/>
        <family val="2"/>
        <scheme val="minor"/>
      </rPr>
      <t>SRA 1.1 - 10/07/2015 - DUNBCAPa = 0;</t>
    </r>
    <r>
      <rPr>
        <b/>
        <sz val="11"/>
        <color theme="1"/>
        <rFont val="Calibri"/>
        <family val="2"/>
        <scheme val="minor"/>
      </rPr>
      <t xml:space="preserve">
</t>
    </r>
    <r>
      <rPr>
        <b/>
        <sz val="11"/>
        <color theme="5" tint="-0.249977111117893"/>
        <rFont val="Calibri"/>
        <family val="2"/>
        <scheme val="minor"/>
      </rPr>
      <t>SRA 1.1 - 17/07/2015 - DUNBCAPa = 0;</t>
    </r>
    <r>
      <rPr>
        <b/>
        <sz val="11"/>
        <color theme="1"/>
        <rFont val="Calibri"/>
        <family val="2"/>
        <scheme val="minor"/>
      </rPr>
      <t xml:space="preserve">
</t>
    </r>
    <r>
      <rPr>
        <b/>
        <sz val="11"/>
        <color theme="4" tint="-0.249977111117893"/>
        <rFont val="Calibri"/>
        <family val="2"/>
        <scheme val="minor"/>
      </rPr>
      <t>SRA 1.1 - 24/07/2015 - DUNBCAPa = 14;</t>
    </r>
  </si>
  <si>
    <r>
      <rPr>
        <b/>
        <sz val="11"/>
        <color theme="7" tint="-0.249977111117893"/>
        <rFont val="Calibri"/>
        <family val="2"/>
        <scheme val="minor"/>
      </rPr>
      <t>SRA 2.2 - 03/07/2015 - DUNBCAPa = 2;</t>
    </r>
    <r>
      <rPr>
        <b/>
        <sz val="11"/>
        <color theme="1"/>
        <rFont val="Calibri"/>
        <family val="2"/>
        <scheme val="minor"/>
      </rPr>
      <t xml:space="preserve">
</t>
    </r>
    <r>
      <rPr>
        <b/>
        <sz val="11"/>
        <color theme="6" tint="-0.249977111117893"/>
        <rFont val="Calibri"/>
        <family val="2"/>
        <scheme val="minor"/>
      </rPr>
      <t>SRA 2.2 - 10/07/2015 - DUNBCAPa = 0;</t>
    </r>
    <r>
      <rPr>
        <b/>
        <sz val="11"/>
        <color theme="1"/>
        <rFont val="Calibri"/>
        <family val="2"/>
        <scheme val="minor"/>
      </rPr>
      <t xml:space="preserve">
</t>
    </r>
    <r>
      <rPr>
        <b/>
        <sz val="11"/>
        <color theme="5" tint="-0.249977111117893"/>
        <rFont val="Calibri"/>
        <family val="2"/>
        <scheme val="minor"/>
      </rPr>
      <t>SRA 2.2 - 17/07/2015 - DUNBCAPa = 0;</t>
    </r>
    <r>
      <rPr>
        <b/>
        <sz val="11"/>
        <color theme="1"/>
        <rFont val="Calibri"/>
        <family val="2"/>
        <scheme val="minor"/>
      </rPr>
      <t xml:space="preserve">
</t>
    </r>
    <r>
      <rPr>
        <b/>
        <sz val="11"/>
        <color theme="4" tint="-0.249977111117893"/>
        <rFont val="Calibri"/>
        <family val="2"/>
        <scheme val="minor"/>
      </rPr>
      <t>SRA 2.2 - 24/07/2015 - DUNBCAPa = 14;</t>
    </r>
  </si>
  <si>
    <r>
      <rPr>
        <b/>
        <sz val="11"/>
        <color theme="7" tint="-0.249977111117893"/>
        <rFont val="Calibri"/>
        <family val="2"/>
        <scheme val="minor"/>
      </rPr>
      <t>SRA 3.1 - 03/07/2015 - DUNBCAPa = 2;</t>
    </r>
    <r>
      <rPr>
        <b/>
        <sz val="11"/>
        <color theme="1"/>
        <rFont val="Calibri"/>
        <family val="2"/>
        <scheme val="minor"/>
      </rPr>
      <t xml:space="preserve">
</t>
    </r>
    <r>
      <rPr>
        <b/>
        <sz val="11"/>
        <color theme="6" tint="-0.249977111117893"/>
        <rFont val="Calibri"/>
        <family val="2"/>
        <scheme val="minor"/>
      </rPr>
      <t>SRA 3.2 - 10/07/2015 - DUNBCAPa = 0;</t>
    </r>
    <r>
      <rPr>
        <b/>
        <sz val="11"/>
        <color theme="1"/>
        <rFont val="Calibri"/>
        <family val="2"/>
        <scheme val="minor"/>
      </rPr>
      <t xml:space="preserve">
</t>
    </r>
    <r>
      <rPr>
        <b/>
        <sz val="11"/>
        <color theme="5" tint="-0.249977111117893"/>
        <rFont val="Calibri"/>
        <family val="2"/>
        <scheme val="minor"/>
      </rPr>
      <t>SRA 3.2 - 17/07/2015 - DUNBCAPa = 0;</t>
    </r>
    <r>
      <rPr>
        <b/>
        <sz val="11"/>
        <color theme="1"/>
        <rFont val="Calibri"/>
        <family val="2"/>
        <scheme val="minor"/>
      </rPr>
      <t xml:space="preserve">
</t>
    </r>
    <r>
      <rPr>
        <b/>
        <sz val="11"/>
        <color theme="4" tint="-0.249977111117893"/>
        <rFont val="Calibri"/>
        <family val="2"/>
        <scheme val="minor"/>
      </rPr>
      <t>SRA 3.2 - 24/07/2015 - DUNBCAPa = 14;</t>
    </r>
  </si>
  <si>
    <r>
      <rPr>
        <b/>
        <sz val="11"/>
        <color theme="7" tint="-0.249977111117893"/>
        <rFont val="Calibri"/>
        <family val="2"/>
        <scheme val="minor"/>
      </rPr>
      <t>SRA 4.2 - 03/07/2015 - DUNBCAPa = 2;</t>
    </r>
    <r>
      <rPr>
        <b/>
        <sz val="11"/>
        <color theme="1"/>
        <rFont val="Calibri"/>
        <family val="2"/>
        <scheme val="minor"/>
      </rPr>
      <t xml:space="preserve">
</t>
    </r>
    <r>
      <rPr>
        <b/>
        <sz val="11"/>
        <color theme="6" tint="-0.249977111117893"/>
        <rFont val="Calibri"/>
        <family val="2"/>
        <scheme val="minor"/>
      </rPr>
      <t>SRA 4.2 - 10/07/2015 - DUNBCAPa = 0;</t>
    </r>
    <r>
      <rPr>
        <b/>
        <sz val="11"/>
        <color theme="1"/>
        <rFont val="Calibri"/>
        <family val="2"/>
        <scheme val="minor"/>
      </rPr>
      <t xml:space="preserve">
</t>
    </r>
    <r>
      <rPr>
        <b/>
        <sz val="11"/>
        <color theme="5" tint="-0.249977111117893"/>
        <rFont val="Calibri"/>
        <family val="2"/>
        <scheme val="minor"/>
      </rPr>
      <t>SRA 4.3 - 17/07/2015 - DUNBCAPa = 0;</t>
    </r>
    <r>
      <rPr>
        <b/>
        <sz val="11"/>
        <color theme="1"/>
        <rFont val="Calibri"/>
        <family val="2"/>
        <scheme val="minor"/>
      </rPr>
      <t xml:space="preserve">
</t>
    </r>
    <r>
      <rPr>
        <b/>
        <sz val="11"/>
        <color theme="4" tint="-0.249977111117893"/>
        <rFont val="Calibri"/>
        <family val="2"/>
        <scheme val="minor"/>
      </rPr>
      <t>SRA 4.3 - 24/07/2015 - DUNBCAPa = 14;</t>
    </r>
  </si>
  <si>
    <r>
      <rPr>
        <b/>
        <sz val="11"/>
        <color theme="7" tint="-0.249977111117893"/>
        <rFont val="Calibri"/>
        <family val="2"/>
        <scheme val="minor"/>
      </rPr>
      <t>SRA 5.1 - 03/07/2015 - DUNBCAPa = 2;</t>
    </r>
    <r>
      <rPr>
        <b/>
        <sz val="11"/>
        <color theme="1"/>
        <rFont val="Calibri"/>
        <family val="2"/>
        <scheme val="minor"/>
      </rPr>
      <t xml:space="preserve">
</t>
    </r>
    <r>
      <rPr>
        <b/>
        <sz val="11"/>
        <color theme="6" tint="-0.249977111117893"/>
        <rFont val="Calibri"/>
        <family val="2"/>
        <scheme val="minor"/>
      </rPr>
      <t>SRA 5.1 - 10/07/2015 - DUNBCAPa = 0;</t>
    </r>
    <r>
      <rPr>
        <b/>
        <sz val="11"/>
        <color theme="1"/>
        <rFont val="Calibri"/>
        <family val="2"/>
        <scheme val="minor"/>
      </rPr>
      <t xml:space="preserve">
</t>
    </r>
    <r>
      <rPr>
        <b/>
        <sz val="11"/>
        <color theme="5" tint="-0.249977111117893"/>
        <rFont val="Calibri"/>
        <family val="2"/>
        <scheme val="minor"/>
      </rPr>
      <t>SRA 5.2 - 17/07/2015 - DUNBCAPa = 0;</t>
    </r>
    <r>
      <rPr>
        <b/>
        <sz val="11"/>
        <color theme="1"/>
        <rFont val="Calibri"/>
        <family val="2"/>
        <scheme val="minor"/>
      </rPr>
      <t xml:space="preserve">
</t>
    </r>
    <r>
      <rPr>
        <b/>
        <sz val="11"/>
        <color theme="4" tint="-0.249977111117893"/>
        <rFont val="Calibri"/>
        <family val="2"/>
        <scheme val="minor"/>
      </rPr>
      <t>SRA 5.2 - 24/07/2015 - DUNBCAPa = 14;</t>
    </r>
  </si>
  <si>
    <r>
      <rPr>
        <b/>
        <sz val="11"/>
        <color theme="7" tint="-0.249977111117893"/>
        <rFont val="Calibri"/>
        <family val="2"/>
        <scheme val="minor"/>
      </rPr>
      <t>SRA 6.1 - 03/07/2015 - DUNBCAPa = 2;</t>
    </r>
    <r>
      <rPr>
        <b/>
        <sz val="11"/>
        <color theme="1"/>
        <rFont val="Calibri"/>
        <family val="2"/>
        <scheme val="minor"/>
      </rPr>
      <t xml:space="preserve">
</t>
    </r>
    <r>
      <rPr>
        <b/>
        <sz val="11"/>
        <color theme="6" tint="-0.249977111117893"/>
        <rFont val="Calibri"/>
        <family val="2"/>
        <scheme val="minor"/>
      </rPr>
      <t>SRA 6.2 - 10/07/2015 - DUNBCAPa = 0;</t>
    </r>
    <r>
      <rPr>
        <b/>
        <sz val="11"/>
        <color theme="1"/>
        <rFont val="Calibri"/>
        <family val="2"/>
        <scheme val="minor"/>
      </rPr>
      <t xml:space="preserve">
</t>
    </r>
    <r>
      <rPr>
        <b/>
        <sz val="11"/>
        <color theme="5" tint="-0.249977111117893"/>
        <rFont val="Calibri"/>
        <family val="2"/>
        <scheme val="minor"/>
      </rPr>
      <t>SRA 6.2 - 17/07/2015 - DUNBCAPa = 0;</t>
    </r>
    <r>
      <rPr>
        <b/>
        <sz val="11"/>
        <color theme="1"/>
        <rFont val="Calibri"/>
        <family val="2"/>
        <scheme val="minor"/>
      </rPr>
      <t xml:space="preserve">
</t>
    </r>
    <r>
      <rPr>
        <b/>
        <sz val="11"/>
        <color theme="4" tint="-0.249977111117893"/>
        <rFont val="Calibri"/>
        <family val="2"/>
        <scheme val="minor"/>
      </rPr>
      <t>SRA 6.2 - 24/07/2015 - DUNBCAPa = 14;</t>
    </r>
  </si>
  <si>
    <r>
      <rPr>
        <b/>
        <sz val="11"/>
        <color theme="1"/>
        <rFont val="Calibri"/>
        <family val="2"/>
        <scheme val="minor"/>
      </rPr>
      <t>DOCUMENT DISCLAIMER</t>
    </r>
    <r>
      <rPr>
        <sz val="11"/>
        <color theme="1"/>
        <rFont val="Calibri"/>
        <family val="2"/>
        <scheme val="minor"/>
      </rPr>
      <t xml:space="preserve">
Every care and precaution is taken to ensure the accuracy of the information provided herein but such information is provided without warranties express, implied or otherwise howsoever arising and EirGrid plc and SONI Limited to the fullest extent permitted by law shall not be liable for any inaccuracies, errors, omissions or misleading information contained herein.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</si>
</sst>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_-&quot;€&quot;* #,##0.00_-;\-&quot;€&quot;* #,##0.00_-;_-&quot;€&quot;* &quot;-&quot;??_-;_-@_-"/>
    <numFmt numFmtId="165" formatCode="[$-409]d\-mmm\-yy;@"/>
    <numFmt numFmtId="166" formatCode="_([$€-2]\ * #,##0.00_);_([$€-2]\ * \(#,##0.00\);_([$€-2]\ * &quot;-&quot;??_);_(@_)"/>
    <numFmt numFmtId="167" formatCode="dd/mm/yyyy;@"/>
  </numFmts>
  <fonts count="21" x14ac:knownFonts="1">
    <font>
      <sz val="11"/>
      <color theme="1"/>
      <name val="Calibri"/>
      <family val="2"/>
      <scheme val="minor"/>
    </font>
    <font>
      <sz val="11"/>
      <color theme="1"/>
      <name val="Calibri"/>
      <family val="2"/>
      <scheme val="minor"/>
    </font>
    <font>
      <sz val="11"/>
      <color rgb="FF9C0006"/>
      <name val="Calibri"/>
      <family val="2"/>
      <scheme val="minor"/>
    </font>
    <font>
      <b/>
      <sz val="10"/>
      <color theme="1"/>
      <name val="Calibri"/>
      <family val="2"/>
      <scheme val="minor"/>
    </font>
    <font>
      <sz val="10"/>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sz val="11"/>
      <color rgb="FF92D050"/>
      <name val="Calibri"/>
      <family val="2"/>
      <scheme val="minor"/>
    </font>
    <font>
      <b/>
      <sz val="11"/>
      <color rgb="FFFF0000"/>
      <name val="Calibri"/>
      <family val="2"/>
      <scheme val="minor"/>
    </font>
    <font>
      <b/>
      <sz val="11"/>
      <color theme="7" tint="-0.249977111117893"/>
      <name val="Calibri"/>
      <family val="2"/>
      <scheme val="minor"/>
    </font>
    <font>
      <b/>
      <sz val="11"/>
      <color theme="7" tint="0.39997558519241921"/>
      <name val="Calibri"/>
      <family val="2"/>
      <scheme val="minor"/>
    </font>
    <font>
      <b/>
      <sz val="11"/>
      <color theme="6" tint="-0.249977111117893"/>
      <name val="Calibri"/>
      <family val="2"/>
      <scheme val="minor"/>
    </font>
    <font>
      <b/>
      <sz val="11"/>
      <color theme="5" tint="-0.249977111117893"/>
      <name val="Calibri"/>
      <family val="2"/>
      <scheme val="minor"/>
    </font>
    <font>
      <b/>
      <sz val="11"/>
      <color theme="4" tint="-0.249977111117893"/>
      <name val="Calibri"/>
      <family val="2"/>
      <scheme val="minor"/>
    </font>
    <font>
      <sz val="10"/>
      <color rgb="FF006100"/>
      <name val="Calibri"/>
      <family val="2"/>
      <scheme val="minor"/>
    </font>
    <font>
      <sz val="10"/>
      <color rgb="FF9C6500"/>
      <name val="Calibri"/>
      <family val="2"/>
      <scheme val="minor"/>
    </font>
    <font>
      <sz val="10"/>
      <color rgb="FF9C0006"/>
      <name val="Calibri"/>
      <family val="2"/>
      <scheme val="minor"/>
    </font>
  </fonts>
  <fills count="17">
    <fill>
      <patternFill patternType="none"/>
    </fill>
    <fill>
      <patternFill patternType="gray125"/>
    </fill>
    <fill>
      <patternFill patternType="solid">
        <fgColor rgb="FFFF0000"/>
        <bgColor indexed="64"/>
      </patternFill>
    </fill>
    <fill>
      <patternFill patternType="solid">
        <fgColor theme="4" tint="0.39997558519241921"/>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FFCC"/>
      </patternFill>
    </fill>
    <fill>
      <patternFill patternType="solid">
        <fgColor theme="5"/>
      </patternFill>
    </fill>
    <fill>
      <patternFill patternType="solid">
        <fgColor rgb="FF92D050"/>
        <bgColor indexed="64"/>
      </patternFill>
    </fill>
    <fill>
      <patternFill patternType="solid">
        <fgColor theme="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medium">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164" fontId="1" fillId="0" borderId="0" applyFont="0" applyFill="0" applyBorder="0" applyAlignment="0" applyProtection="0"/>
    <xf numFmtId="0" fontId="2" fillId="4" borderId="0" applyNumberFormat="0" applyBorder="0" applyAlignment="0" applyProtection="0"/>
    <xf numFmtId="0" fontId="5" fillId="5" borderId="0" applyNumberFormat="0" applyBorder="0" applyAlignment="0" applyProtection="0"/>
    <xf numFmtId="0" fontId="6" fillId="6" borderId="0" applyNumberFormat="0" applyBorder="0" applyAlignment="0" applyProtection="0"/>
    <xf numFmtId="0" fontId="1" fillId="7" borderId="2" applyNumberFormat="0" applyFont="0" applyAlignment="0" applyProtection="0"/>
    <xf numFmtId="0" fontId="9" fillId="8" borderId="0" applyNumberFormat="0" applyBorder="0" applyAlignment="0" applyProtection="0"/>
  </cellStyleXfs>
  <cellXfs count="126">
    <xf numFmtId="0" fontId="0" fillId="0" borderId="0" xfId="0"/>
    <xf numFmtId="0" fontId="0" fillId="0" borderId="0" xfId="0" pivotButton="1"/>
    <xf numFmtId="0" fontId="0" fillId="0" borderId="0" xfId="0" applyNumberFormat="1"/>
    <xf numFmtId="165" fontId="0" fillId="0" borderId="0" xfId="0" applyNumberFormat="1" applyAlignment="1">
      <alignment horizontal="left"/>
    </xf>
    <xf numFmtId="0" fontId="4" fillId="2" borderId="1" xfId="0" applyNumberFormat="1" applyFont="1" applyFill="1" applyBorder="1" applyAlignment="1">
      <alignment horizontal="center" vertical="center"/>
    </xf>
    <xf numFmtId="165" fontId="4" fillId="0" borderId="1" xfId="0" applyNumberFormat="1" applyFont="1" applyBorder="1"/>
    <xf numFmtId="0" fontId="4" fillId="0" borderId="1" xfId="0" applyNumberFormat="1" applyFont="1" applyBorder="1"/>
    <xf numFmtId="0" fontId="4" fillId="0" borderId="1" xfId="0" applyNumberFormat="1" applyFont="1" applyBorder="1" applyAlignment="1">
      <alignment horizontal="center" vertical="center"/>
    </xf>
    <xf numFmtId="165" fontId="4" fillId="3" borderId="1" xfId="0" applyNumberFormat="1" applyFont="1" applyFill="1" applyBorder="1"/>
    <xf numFmtId="167" fontId="4" fillId="0" borderId="1" xfId="0" applyNumberFormat="1" applyFont="1" applyBorder="1" applyAlignment="1">
      <alignment horizontal="center" vertical="center" textRotation="90"/>
    </xf>
    <xf numFmtId="0" fontId="0" fillId="0" borderId="0" xfId="0" applyAlignment="1">
      <alignment textRotation="90"/>
    </xf>
    <xf numFmtId="0" fontId="8" fillId="0" borderId="0" xfId="0" applyFont="1" applyAlignment="1">
      <alignment horizontal="center" vertical="center"/>
    </xf>
    <xf numFmtId="8" fontId="3" fillId="0" borderId="1" xfId="0" applyNumberFormat="1" applyFont="1" applyBorder="1" applyAlignment="1">
      <alignment horizontal="center" vertical="center"/>
    </xf>
    <xf numFmtId="8" fontId="2" fillId="4" borderId="1" xfId="2" applyNumberFormat="1" applyBorder="1" applyAlignment="1">
      <alignment horizontal="center" vertical="center"/>
    </xf>
    <xf numFmtId="0" fontId="8" fillId="0" borderId="1" xfId="0" applyFont="1" applyBorder="1"/>
    <xf numFmtId="0" fontId="10" fillId="0" borderId="0" xfId="0" applyFont="1" applyAlignment="1">
      <alignment horizontal="left" wrapText="1"/>
    </xf>
    <xf numFmtId="0" fontId="0" fillId="0" borderId="0" xfId="0" applyAlignment="1">
      <alignment horizontal="center" vertical="center" textRotation="90"/>
    </xf>
    <xf numFmtId="0" fontId="0" fillId="0" borderId="0" xfId="0" applyAlignment="1">
      <alignment horizontal="left"/>
    </xf>
    <xf numFmtId="0" fontId="0" fillId="0" borderId="0" xfId="0" applyAlignment="1">
      <alignment horizontal="left" wrapText="1"/>
    </xf>
    <xf numFmtId="0" fontId="4" fillId="11" borderId="1" xfId="0" applyNumberFormat="1" applyFont="1" applyFill="1" applyBorder="1"/>
    <xf numFmtId="0" fontId="4" fillId="12" borderId="1" xfId="0" applyNumberFormat="1" applyFont="1" applyFill="1" applyBorder="1"/>
    <xf numFmtId="0" fontId="4" fillId="13" borderId="1" xfId="0" applyNumberFormat="1" applyFont="1" applyFill="1" applyBorder="1"/>
    <xf numFmtId="0" fontId="4" fillId="14" borderId="1" xfId="0" applyNumberFormat="1" applyFont="1" applyFill="1" applyBorder="1"/>
    <xf numFmtId="0" fontId="4" fillId="15" borderId="1" xfId="0" applyNumberFormat="1" applyFont="1" applyFill="1" applyBorder="1"/>
    <xf numFmtId="0" fontId="4" fillId="16" borderId="1" xfId="0" applyNumberFormat="1" applyFont="1" applyFill="1" applyBorder="1"/>
    <xf numFmtId="0" fontId="4" fillId="3" borderId="1" xfId="0" applyNumberFormat="1" applyFont="1" applyFill="1" applyBorder="1"/>
    <xf numFmtId="8" fontId="2" fillId="12" borderId="1" xfId="2" applyNumberFormat="1" applyFill="1" applyBorder="1" applyAlignment="1">
      <alignment horizontal="center" vertical="center"/>
    </xf>
    <xf numFmtId="8" fontId="2" fillId="13" borderId="1" xfId="2" applyNumberFormat="1" applyFill="1" applyBorder="1" applyAlignment="1">
      <alignment horizontal="center" vertical="center"/>
    </xf>
    <xf numFmtId="8" fontId="2" fillId="11" borderId="1" xfId="2" applyNumberFormat="1" applyFill="1" applyBorder="1" applyAlignment="1">
      <alignment horizontal="center" vertical="center"/>
    </xf>
    <xf numFmtId="8" fontId="2" fillId="16" borderId="1" xfId="2" applyNumberFormat="1" applyFill="1" applyBorder="1" applyAlignment="1">
      <alignment horizontal="center" vertical="center"/>
    </xf>
    <xf numFmtId="8" fontId="2" fillId="15" borderId="1" xfId="2" applyNumberFormat="1" applyFill="1" applyBorder="1" applyAlignment="1">
      <alignment horizontal="center" vertical="center"/>
    </xf>
    <xf numFmtId="8" fontId="2" fillId="14" borderId="1" xfId="2" applyNumberFormat="1" applyFill="1" applyBorder="1" applyAlignment="1">
      <alignment horizontal="center" vertical="center"/>
    </xf>
    <xf numFmtId="8" fontId="2" fillId="3" borderId="1" xfId="2" applyNumberFormat="1" applyFill="1" applyBorder="1" applyAlignment="1">
      <alignment horizontal="center" vertical="center"/>
    </xf>
    <xf numFmtId="0" fontId="0" fillId="2" borderId="0" xfId="5" applyFont="1" applyFill="1" applyBorder="1"/>
    <xf numFmtId="0" fontId="9" fillId="2" borderId="0" xfId="6" applyFill="1" applyBorder="1"/>
    <xf numFmtId="0" fontId="0" fillId="9" borderId="0" xfId="5" applyFont="1" applyFill="1" applyBorder="1"/>
    <xf numFmtId="0" fontId="0" fillId="2" borderId="0" xfId="0" applyFill="1" applyBorder="1"/>
    <xf numFmtId="0" fontId="0" fillId="2" borderId="0" xfId="0" applyFill="1" applyBorder="1" applyAlignment="1">
      <alignment horizontal="center" vertical="center"/>
    </xf>
    <xf numFmtId="0" fontId="0" fillId="9" borderId="0" xfId="0" applyFill="1" applyBorder="1"/>
    <xf numFmtId="0" fontId="0" fillId="10" borderId="0" xfId="0" applyFill="1" applyBorder="1"/>
    <xf numFmtId="0" fontId="0" fillId="2" borderId="6" xfId="5" applyFont="1" applyFill="1" applyBorder="1"/>
    <xf numFmtId="0" fontId="0" fillId="2" borderId="7" xfId="5" applyFont="1" applyFill="1" applyBorder="1"/>
    <xf numFmtId="0" fontId="0" fillId="2" borderId="8" xfId="5" applyFont="1" applyFill="1" applyBorder="1"/>
    <xf numFmtId="0" fontId="0" fillId="9" borderId="9" xfId="5" applyFont="1" applyFill="1" applyBorder="1"/>
    <xf numFmtId="0" fontId="0" fillId="9" borderId="10" xfId="5" applyFont="1" applyFill="1" applyBorder="1"/>
    <xf numFmtId="0" fontId="0" fillId="2" borderId="9" xfId="0" applyFill="1" applyBorder="1"/>
    <xf numFmtId="0" fontId="0" fillId="9" borderId="10" xfId="0" applyFill="1" applyBorder="1"/>
    <xf numFmtId="0" fontId="0" fillId="10" borderId="10" xfId="0" applyFill="1" applyBorder="1"/>
    <xf numFmtId="0" fontId="0" fillId="2" borderId="11" xfId="0" applyFill="1" applyBorder="1"/>
    <xf numFmtId="0" fontId="0" fillId="2" borderId="12" xfId="0" applyFill="1" applyBorder="1"/>
    <xf numFmtId="0" fontId="0" fillId="9" borderId="12" xfId="0" applyFill="1" applyBorder="1"/>
    <xf numFmtId="0" fontId="0" fillId="9" borderId="13" xfId="0" applyFill="1" applyBorder="1"/>
    <xf numFmtId="0" fontId="9" fillId="2" borderId="9" xfId="6" applyFill="1" applyBorder="1"/>
    <xf numFmtId="0" fontId="0" fillId="2" borderId="10" xfId="0" applyFill="1" applyBorder="1"/>
    <xf numFmtId="0" fontId="0" fillId="2" borderId="10" xfId="0" applyFill="1" applyBorder="1" applyAlignment="1">
      <alignment horizontal="center" vertical="center"/>
    </xf>
    <xf numFmtId="0" fontId="9" fillId="2" borderId="11" xfId="6" applyFill="1" applyBorder="1"/>
    <xf numFmtId="0" fontId="0" fillId="2" borderId="13" xfId="0" applyFill="1" applyBorder="1"/>
    <xf numFmtId="0" fontId="8" fillId="0" borderId="14" xfId="0" applyFont="1" applyBorder="1"/>
    <xf numFmtId="0" fontId="8" fillId="0" borderId="14" xfId="0" applyFont="1" applyBorder="1" applyAlignment="1">
      <alignment wrapText="1"/>
    </xf>
    <xf numFmtId="0" fontId="12" fillId="0" borderId="14" xfId="0" applyFont="1" applyBorder="1"/>
    <xf numFmtId="0" fontId="8" fillId="0" borderId="1" xfId="0" applyFont="1" applyBorder="1" applyAlignment="1">
      <alignment horizontal="left" vertical="top" wrapText="1"/>
    </xf>
    <xf numFmtId="0" fontId="2" fillId="4" borderId="1" xfId="2" applyNumberFormat="1" applyBorder="1" applyAlignment="1">
      <alignment horizontal="center" vertical="center"/>
    </xf>
    <xf numFmtId="8" fontId="3" fillId="0" borderId="0" xfId="0" applyNumberFormat="1" applyFont="1" applyBorder="1" applyAlignment="1">
      <alignment horizontal="center" vertical="center"/>
    </xf>
    <xf numFmtId="8" fontId="0" fillId="0" borderId="1" xfId="0" applyNumberFormat="1" applyBorder="1" applyAlignment="1">
      <alignment textRotation="90"/>
    </xf>
    <xf numFmtId="8" fontId="5" fillId="5" borderId="1" xfId="3" applyNumberFormat="1" applyBorder="1" applyAlignment="1">
      <alignment textRotation="90"/>
    </xf>
    <xf numFmtId="8" fontId="6" fillId="6" borderId="1" xfId="4" applyNumberFormat="1" applyBorder="1" applyAlignment="1">
      <alignment textRotation="90"/>
    </xf>
    <xf numFmtId="8" fontId="2" fillId="4" borderId="1" xfId="2" applyNumberFormat="1" applyBorder="1" applyAlignment="1">
      <alignment textRotation="90"/>
    </xf>
    <xf numFmtId="0" fontId="0" fillId="2" borderId="10" xfId="5" applyFont="1" applyFill="1" applyBorder="1"/>
    <xf numFmtId="0" fontId="0" fillId="2" borderId="9" xfId="5" applyFont="1" applyFill="1" applyBorder="1"/>
    <xf numFmtId="0" fontId="5" fillId="5" borderId="0" xfId="3" applyBorder="1" applyAlignment="1">
      <alignment horizontal="center"/>
    </xf>
    <xf numFmtId="0" fontId="6" fillId="6" borderId="0" xfId="4" applyBorder="1" applyAlignment="1">
      <alignment horizontal="center"/>
    </xf>
    <xf numFmtId="0" fontId="2" fillId="4" borderId="0" xfId="2" applyBorder="1" applyAlignment="1">
      <alignment horizontal="center"/>
    </xf>
    <xf numFmtId="0" fontId="0" fillId="0" borderId="17" xfId="0" applyBorder="1" applyAlignment="1">
      <alignment horizontal="left" textRotation="90" wrapText="1"/>
    </xf>
    <xf numFmtId="0" fontId="0" fillId="0" borderId="16" xfId="0" applyBorder="1" applyAlignment="1">
      <alignment horizontal="left" textRotation="90" wrapText="1"/>
    </xf>
    <xf numFmtId="8" fontId="2" fillId="4" borderId="0" xfId="2" applyNumberFormat="1" applyBorder="1" applyAlignment="1"/>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167" fontId="4" fillId="0" borderId="0" xfId="0" applyNumberFormat="1" applyFont="1" applyBorder="1" applyAlignment="1">
      <alignment horizontal="center" vertical="center" textRotation="90"/>
    </xf>
    <xf numFmtId="0" fontId="4" fillId="0" borderId="0" xfId="0" applyNumberFormat="1" applyFont="1" applyBorder="1" applyAlignment="1">
      <alignment horizontal="center" vertical="center"/>
    </xf>
    <xf numFmtId="0" fontId="4" fillId="2" borderId="0" xfId="0" applyNumberFormat="1" applyFont="1" applyFill="1" applyBorder="1" applyAlignment="1">
      <alignment horizontal="center" vertical="center"/>
    </xf>
    <xf numFmtId="165" fontId="4" fillId="0" borderId="0" xfId="0" applyNumberFormat="1" applyFont="1" applyBorder="1"/>
    <xf numFmtId="0" fontId="4" fillId="0" borderId="0" xfId="0" applyNumberFormat="1" applyFont="1" applyBorder="1"/>
    <xf numFmtId="8" fontId="2" fillId="16" borderId="0" xfId="2" applyNumberFormat="1" applyFill="1" applyBorder="1" applyAlignment="1">
      <alignment horizontal="center" vertical="center"/>
    </xf>
    <xf numFmtId="8" fontId="0" fillId="0" borderId="0" xfId="0" applyNumberFormat="1" applyBorder="1" applyAlignment="1">
      <alignment textRotation="90"/>
    </xf>
    <xf numFmtId="164" fontId="0" fillId="0" borderId="0" xfId="1" applyFont="1" applyAlignment="1">
      <alignment horizontal="center" vertical="center" textRotation="90"/>
    </xf>
    <xf numFmtId="164" fontId="0" fillId="0" borderId="17" xfId="1" applyFont="1" applyBorder="1" applyAlignment="1">
      <alignment horizontal="left" textRotation="90" wrapText="1"/>
    </xf>
    <xf numFmtId="164" fontId="8" fillId="0" borderId="1" xfId="1" applyFont="1" applyBorder="1" applyAlignment="1">
      <alignment horizontal="left" vertical="top" wrapText="1"/>
    </xf>
    <xf numFmtId="164" fontId="0" fillId="0" borderId="0" xfId="1" applyFont="1"/>
    <xf numFmtId="164" fontId="0" fillId="0" borderId="16" xfId="1" applyFont="1" applyBorder="1" applyAlignment="1">
      <alignment horizontal="left" textRotation="90" wrapText="1"/>
    </xf>
    <xf numFmtId="164" fontId="8" fillId="0" borderId="1" xfId="0" applyNumberFormat="1" applyFont="1" applyBorder="1" applyAlignment="1">
      <alignment horizontal="left" vertical="top" wrapText="1"/>
    </xf>
    <xf numFmtId="164" fontId="8" fillId="0" borderId="1" xfId="0" applyNumberFormat="1" applyFont="1" applyBorder="1"/>
    <xf numFmtId="0" fontId="8" fillId="0" borderId="1" xfId="0" applyFont="1" applyFill="1" applyBorder="1" applyAlignment="1">
      <alignment horizontal="left" vertical="top" wrapText="1"/>
    </xf>
    <xf numFmtId="167" fontId="18" fillId="5" borderId="1" xfId="3" applyNumberFormat="1" applyFont="1" applyBorder="1" applyAlignment="1">
      <alignment horizontal="center" vertical="center" textRotation="90"/>
    </xf>
    <xf numFmtId="167" fontId="19" fillId="6" borderId="1" xfId="4" applyNumberFormat="1" applyFont="1" applyBorder="1" applyAlignment="1">
      <alignment horizontal="center" vertical="center" textRotation="90"/>
    </xf>
    <xf numFmtId="167" fontId="20" fillId="4" borderId="5" xfId="2" applyNumberFormat="1" applyFont="1" applyBorder="1" applyAlignment="1">
      <alignment horizontal="center" vertical="center" textRotation="90"/>
    </xf>
    <xf numFmtId="167" fontId="20" fillId="4" borderId="1" xfId="2" applyNumberFormat="1" applyFont="1" applyBorder="1" applyAlignment="1">
      <alignment horizontal="center" vertical="center" textRotation="90"/>
    </xf>
    <xf numFmtId="0" fontId="18" fillId="5" borderId="1" xfId="3" applyNumberFormat="1" applyFont="1" applyBorder="1" applyAlignment="1">
      <alignment horizontal="center" vertical="center"/>
    </xf>
    <xf numFmtId="0" fontId="19" fillId="6" borderId="1" xfId="4" applyNumberFormat="1" applyFont="1" applyBorder="1" applyAlignment="1">
      <alignment horizontal="center" vertical="center"/>
    </xf>
    <xf numFmtId="0" fontId="20" fillId="4" borderId="5" xfId="2" applyNumberFormat="1" applyFont="1" applyBorder="1" applyAlignment="1">
      <alignment horizontal="center" vertical="center"/>
    </xf>
    <xf numFmtId="0" fontId="20" fillId="4" borderId="1" xfId="2" applyNumberFormat="1" applyFont="1" applyBorder="1" applyAlignment="1">
      <alignment horizontal="center" vertical="center"/>
    </xf>
    <xf numFmtId="0" fontId="0" fillId="0" borderId="19" xfId="0" applyBorder="1" applyAlignment="1">
      <alignment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8" fontId="6" fillId="6" borderId="0" xfId="4" applyNumberFormat="1" applyBorder="1" applyAlignment="1">
      <alignment horizontal="center"/>
    </xf>
    <xf numFmtId="8" fontId="2" fillId="4" borderId="0" xfId="2" applyNumberForma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15" xfId="0" applyBorder="1" applyAlignment="1">
      <alignment horizontal="left" textRotation="90" wrapText="1"/>
    </xf>
    <xf numFmtId="0" fontId="0" fillId="0" borderId="16" xfId="0" applyBorder="1" applyAlignment="1">
      <alignment horizontal="left" textRotation="90" wrapText="1"/>
    </xf>
    <xf numFmtId="0" fontId="0" fillId="0" borderId="17" xfId="0" applyBorder="1" applyAlignment="1">
      <alignment horizontal="left" textRotation="90" wrapText="1"/>
    </xf>
    <xf numFmtId="0" fontId="9" fillId="2" borderId="6" xfId="6" applyFill="1" applyBorder="1" applyAlignment="1">
      <alignment horizontal="center"/>
    </xf>
    <xf numFmtId="0" fontId="9" fillId="2" borderId="9" xfId="6" applyFill="1" applyBorder="1" applyAlignment="1">
      <alignment horizontal="center"/>
    </xf>
    <xf numFmtId="0" fontId="0" fillId="0" borderId="10" xfId="0" applyBorder="1" applyAlignment="1">
      <alignment horizontal="center"/>
    </xf>
    <xf numFmtId="0" fontId="9" fillId="2" borderId="18" xfId="6" applyFill="1" applyBorder="1" applyAlignment="1">
      <alignment horizontal="center"/>
    </xf>
    <xf numFmtId="0" fontId="9" fillId="2" borderId="4" xfId="6" applyFill="1" applyBorder="1" applyAlignment="1">
      <alignment horizontal="center"/>
    </xf>
    <xf numFmtId="164" fontId="0" fillId="0" borderId="15" xfId="1" applyFont="1" applyBorder="1" applyAlignment="1">
      <alignment horizontal="left" textRotation="90" wrapText="1"/>
    </xf>
    <xf numFmtId="164" fontId="0" fillId="0" borderId="16" xfId="1" applyFont="1" applyBorder="1" applyAlignment="1">
      <alignment horizontal="left" textRotation="90" wrapText="1"/>
    </xf>
    <xf numFmtId="164" fontId="0" fillId="0" borderId="17" xfId="1" applyFont="1" applyBorder="1" applyAlignment="1">
      <alignment horizontal="left" textRotation="90" wrapText="1"/>
    </xf>
    <xf numFmtId="0" fontId="5" fillId="5" borderId="3" xfId="3" applyBorder="1" applyAlignment="1">
      <alignment horizontal="center"/>
    </xf>
    <xf numFmtId="0" fontId="0" fillId="0" borderId="0" xfId="0" applyBorder="1" applyAlignment="1">
      <alignment horizontal="center" vertical="center" textRotation="90"/>
    </xf>
    <xf numFmtId="0" fontId="0" fillId="0" borderId="0" xfId="0" applyAlignment="1">
      <alignment horizontal="center" vertical="center" textRotation="90"/>
    </xf>
    <xf numFmtId="0" fontId="6" fillId="6" borderId="0" xfId="4" applyBorder="1" applyAlignment="1">
      <alignment horizontal="center"/>
    </xf>
    <xf numFmtId="0" fontId="2" fillId="4" borderId="0" xfId="2" applyBorder="1" applyAlignment="1">
      <alignment horizontal="center"/>
    </xf>
    <xf numFmtId="0" fontId="0" fillId="0" borderId="0" xfId="0" applyAlignment="1">
      <alignment horizontal="left"/>
    </xf>
  </cellXfs>
  <cellStyles count="7">
    <cellStyle name="Accent2" xfId="6" builtinId="33"/>
    <cellStyle name="Bad" xfId="2" builtinId="27"/>
    <cellStyle name="Currency" xfId="1" builtinId="4"/>
    <cellStyle name="Good" xfId="3" builtinId="26"/>
    <cellStyle name="Neutral" xfId="4" builtinId="28"/>
    <cellStyle name="Normal" xfId="0" builtinId="0"/>
    <cellStyle name="Note" xfId="5"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buzz.grid.ie/Users/ohanlon/AppData/Local/Microsoft/Windows/Temporary%20Internet%20Files/Content.Outlook/XWTZSNDG/Example%20-%20SRA.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rendan O'Sullivan" refreshedDate="42384.537198032405" createdVersion="4" refreshedVersion="4" minRefreshableVersion="3" recordCount="334">
  <cacheSource type="worksheet">
    <worksheetSource ref="A1:Q335" sheet="Sheet1" r:id="rId2"/>
  </cacheSource>
  <cacheFields count="17">
    <cacheField name="Trading Day" numFmtId="167">
      <sharedItems containsSemiMixedTypes="0" containsNonDate="0" containsDate="1" containsString="0" minDate="2015-01-01T00:00:00" maxDate="2015-12-01T00:00:00" count="334">
        <d v="2015-01-01T00:00:00"/>
        <d v="2015-01-02T00:00:00"/>
        <d v="2015-01-03T00:00:00"/>
        <d v="2015-01-04T00:00:00"/>
        <d v="2015-01-05T00:00:00"/>
        <d v="2015-01-06T00:00:00"/>
        <d v="2015-01-07T00:00:00"/>
        <d v="2015-01-08T00:00:00"/>
        <d v="2015-01-09T00:00:00"/>
        <d v="2015-01-10T00:00:00"/>
        <d v="2015-01-11T00:00:00"/>
        <d v="2015-01-12T00:00:00"/>
        <d v="2015-01-13T00:00:00"/>
        <d v="2015-01-14T00:00:00"/>
        <d v="2015-01-15T00:00:00"/>
        <d v="2015-01-16T00:00:00"/>
        <d v="2015-01-17T00:00:00"/>
        <d v="2015-01-18T00:00:00"/>
        <d v="2015-01-19T00:00:00"/>
        <d v="2015-01-20T00:00:00"/>
        <d v="2015-01-21T00:00:00"/>
        <d v="2015-01-22T00:00:00"/>
        <d v="2015-01-23T00:00:00"/>
        <d v="2015-01-24T00:00:00"/>
        <d v="2015-01-25T00:00:00"/>
        <d v="2015-01-26T00:00:00"/>
        <d v="2015-01-27T00:00:00"/>
        <d v="2015-01-28T00:00:00"/>
        <d v="2015-01-29T00:00:00"/>
        <d v="2015-01-30T00:00:00"/>
        <d v="2015-01-31T00:00:00"/>
        <d v="2015-02-01T00:00:00"/>
        <d v="2015-02-02T00:00:00"/>
        <d v="2015-02-03T00:00:00"/>
        <d v="2015-02-04T00:00:00"/>
        <d v="2015-02-05T00:00:00"/>
        <d v="2015-02-06T00:00:00"/>
        <d v="2015-02-07T00:00:00"/>
        <d v="2015-02-08T00:00:00"/>
        <d v="2015-02-09T00:00:00"/>
        <d v="2015-02-10T00:00:00"/>
        <d v="2015-02-11T00:00:00"/>
        <d v="2015-02-12T00:00:00"/>
        <d v="2015-02-13T00:00:00"/>
        <d v="2015-02-14T00:00:00"/>
        <d v="2015-02-15T00:00:00"/>
        <d v="2015-02-16T00:00:00"/>
        <d v="2015-02-17T00:00:00"/>
        <d v="2015-02-18T00:00:00"/>
        <d v="2015-02-19T00:00:00"/>
        <d v="2015-02-20T00:00:00"/>
        <d v="2015-02-21T00:00:00"/>
        <d v="2015-02-22T00:00:00"/>
        <d v="2015-02-23T00:00:00"/>
        <d v="2015-02-24T00:00:00"/>
        <d v="2015-02-25T00:00:00"/>
        <d v="2015-02-26T00:00:00"/>
        <d v="2015-02-27T00:00:00"/>
        <d v="2015-02-28T00:00:00"/>
        <d v="2015-03-01T00:00:00"/>
        <d v="2015-03-02T00:00:00"/>
        <d v="2015-03-03T00:00:00"/>
        <d v="2015-03-04T00:00:00"/>
        <d v="2015-03-05T00:00:00"/>
        <d v="2015-03-06T00:00:00"/>
        <d v="2015-03-07T00:00:00"/>
        <d v="2015-03-08T00:00:00"/>
        <d v="2015-03-09T00:00:00"/>
        <d v="2015-03-10T00:00:00"/>
        <d v="2015-03-11T00:00:00"/>
        <d v="2015-03-12T00:00:00"/>
        <d v="2015-03-13T00:00:00"/>
        <d v="2015-03-14T00:00:00"/>
        <d v="2015-03-15T00:00:00"/>
        <d v="2015-03-16T00:00:00"/>
        <d v="2015-03-17T00:00:00"/>
        <d v="2015-03-18T00:00:00"/>
        <d v="2015-03-19T00:00:00"/>
        <d v="2015-03-20T00:00:00"/>
        <d v="2015-03-21T00:00:00"/>
        <d v="2015-03-22T00:00:00"/>
        <d v="2015-03-23T00:00:00"/>
        <d v="2015-03-24T00:00:00"/>
        <d v="2015-03-25T00:00:00"/>
        <d v="2015-03-26T00:00:00"/>
        <d v="2015-03-27T00:00:00"/>
        <d v="2015-03-28T00:00:00"/>
        <d v="2015-03-29T00:00:00"/>
        <d v="2015-03-30T00:00:00"/>
        <d v="2015-03-31T00:00:00"/>
        <d v="2015-04-01T00:00:00"/>
        <d v="2015-04-02T00:00:00"/>
        <d v="2015-04-03T00:00:00"/>
        <d v="2015-04-04T00:00:00"/>
        <d v="2015-04-05T00:00:00"/>
        <d v="2015-04-06T00:00:00"/>
        <d v="2015-04-07T00:00:00"/>
        <d v="2015-04-08T00:00:00"/>
        <d v="2015-04-09T00:00:00"/>
        <d v="2015-04-10T00:00:00"/>
        <d v="2015-04-11T00:00:00"/>
        <d v="2015-04-12T00:00:00"/>
        <d v="2015-04-13T00:00:00"/>
        <d v="2015-04-14T00:00:00"/>
        <d v="2015-04-15T00:00:00"/>
        <d v="2015-04-16T00:00:00"/>
        <d v="2015-04-17T00:00:00"/>
        <d v="2015-04-18T00:00:00"/>
        <d v="2015-04-19T00:00:00"/>
        <d v="2015-04-20T00:00:00"/>
        <d v="2015-04-21T00:00:00"/>
        <d v="2015-04-22T00:00:00"/>
        <d v="2015-04-23T00:00:00"/>
        <d v="2015-04-24T00:00:00"/>
        <d v="2015-04-25T00:00:00"/>
        <d v="2015-04-26T00:00:00"/>
        <d v="2015-04-27T00:00:00"/>
        <d v="2015-04-28T00:00:00"/>
        <d v="2015-04-29T00:00:00"/>
        <d v="2015-04-30T00:00:00"/>
        <d v="2015-05-01T00:00:00"/>
        <d v="2015-05-02T00:00:00"/>
        <d v="2015-05-03T00:00:00"/>
        <d v="2015-05-04T00:00:00"/>
        <d v="2015-05-05T00:00:00"/>
        <d v="2015-05-06T00:00:00"/>
        <d v="2015-05-07T00:00:00"/>
        <d v="2015-05-08T00:00:00"/>
        <d v="2015-05-09T00:00:00"/>
        <d v="2015-05-10T00:00:00"/>
        <d v="2015-05-11T00:00:00"/>
        <d v="2015-05-12T00:00:00"/>
        <d v="2015-05-13T00:00:00"/>
        <d v="2015-05-14T00:00:00"/>
        <d v="2015-05-15T00:00:00"/>
        <d v="2015-05-16T00:00:00"/>
        <d v="2015-05-17T00:00:00"/>
        <d v="2015-05-18T00:00:00"/>
        <d v="2015-05-19T00:00:00"/>
        <d v="2015-05-20T00:00:00"/>
        <d v="2015-05-21T00:00:00"/>
        <d v="2015-05-22T00:00:00"/>
        <d v="2015-05-23T00:00:00"/>
        <d v="2015-05-24T00:00:00"/>
        <d v="2015-05-25T00:00:00"/>
        <d v="2015-05-26T00:00:00"/>
        <d v="2015-05-27T00:00:00"/>
        <d v="2015-05-28T00:00:00"/>
        <d v="2015-05-29T00:00:00"/>
        <d v="2015-05-30T00:00:00"/>
        <d v="2015-05-31T00:00:00"/>
        <d v="2015-06-01T00:00:00"/>
        <d v="2015-06-02T00:00:00"/>
        <d v="2015-06-03T00:00:00"/>
        <d v="2015-06-04T00:00:00"/>
        <d v="2015-06-05T00:00:00"/>
        <d v="2015-06-06T00:00:00"/>
        <d v="2015-06-07T00:00:00"/>
        <d v="2015-06-08T00:00:00"/>
        <d v="2015-06-09T00:00:00"/>
        <d v="2015-06-10T00:00:00"/>
        <d v="2015-06-11T00:00:00"/>
        <d v="2015-06-12T00:00:00"/>
        <d v="2015-06-13T00:00:00"/>
        <d v="2015-06-14T00:00:00"/>
        <d v="2015-06-15T00:00:00"/>
        <d v="2015-06-16T00:00:00"/>
        <d v="2015-06-17T00:00:00"/>
        <d v="2015-06-18T00:00:00"/>
        <d v="2015-06-19T00:00:00"/>
        <d v="2015-06-20T00:00:00"/>
        <d v="2015-06-21T00:00:00"/>
        <d v="2015-06-22T00:00:00"/>
        <d v="2015-06-23T00:00:00"/>
        <d v="2015-06-24T00:00:00"/>
        <d v="2015-06-25T00:00:00"/>
        <d v="2015-06-26T00:00:00"/>
        <d v="2015-06-27T00:00:00"/>
        <d v="2015-06-28T00:00:00"/>
        <d v="2015-06-29T00:00:00"/>
        <d v="2015-06-30T00:00:00"/>
        <d v="2015-07-01T00:00:00"/>
        <d v="2015-07-02T00:00:00"/>
        <d v="2015-07-03T00:00:00"/>
        <d v="2015-07-04T00:00:00"/>
        <d v="2015-07-05T00:00:00"/>
        <d v="2015-07-06T00:00:00"/>
        <d v="2015-07-07T00:00:00"/>
        <d v="2015-07-08T00:00:00"/>
        <d v="2015-07-09T00:00:00"/>
        <d v="2015-07-10T00:00:00"/>
        <d v="2015-07-11T00:00:00"/>
        <d v="2015-07-12T00:00:00"/>
        <d v="2015-07-13T00:00:00"/>
        <d v="2015-07-14T00:00:00"/>
        <d v="2015-07-15T00:00:00"/>
        <d v="2015-07-16T00:00:00"/>
        <d v="2015-07-17T00:00:00"/>
        <d v="2015-07-18T00:00:00"/>
        <d v="2015-07-19T00:00:00"/>
        <d v="2015-07-20T00:00:00"/>
        <d v="2015-07-21T00:00:00"/>
        <d v="2015-07-22T00:00:00"/>
        <d v="2015-07-23T00:00:00"/>
        <d v="2015-07-24T00:00:00"/>
        <d v="2015-07-25T00:00:00"/>
        <d v="2015-07-26T00:00:00"/>
        <d v="2015-07-27T00:00:00"/>
        <d v="2015-07-28T00:00:00"/>
        <d v="2015-07-29T00:00:00"/>
        <d v="2015-07-30T00:00:00"/>
        <d v="2015-07-31T00:00:00"/>
        <d v="2015-08-01T00:00:00"/>
        <d v="2015-08-02T00:00:00"/>
        <d v="2015-08-03T00:00:00"/>
        <d v="2015-08-04T00:00:00"/>
        <d v="2015-08-05T00:00:00"/>
        <d v="2015-08-06T00:00:00"/>
        <d v="2015-08-07T00:00:00"/>
        <d v="2015-08-08T00:00:00"/>
        <d v="2015-08-09T00:00:00"/>
        <d v="2015-08-10T00:00:00"/>
        <d v="2015-08-11T00:00:00"/>
        <d v="2015-08-12T00:00:00"/>
        <d v="2015-08-13T00:00:00"/>
        <d v="2015-08-14T00:00:00"/>
        <d v="2015-08-15T00:00:00"/>
        <d v="2015-08-16T00:00:00"/>
        <d v="2015-08-17T00:00:00"/>
        <d v="2015-08-18T00:00:00"/>
        <d v="2015-08-19T00:00:00"/>
        <d v="2015-08-20T00:00:00"/>
        <d v="2015-08-21T00:00:00"/>
        <d v="2015-08-22T00:00:00"/>
        <d v="2015-08-23T00:00:00"/>
        <d v="2015-08-24T00:00:00"/>
        <d v="2015-08-25T00:00:00"/>
        <d v="2015-08-26T00:00:00"/>
        <d v="2015-08-27T00:00:00"/>
        <d v="2015-08-28T00:00:00"/>
        <d v="2015-08-29T00:00:00"/>
        <d v="2015-08-30T00:00:00"/>
        <d v="2015-08-31T00:00:00"/>
        <d v="2015-09-01T00:00:00"/>
        <d v="2015-09-02T00:00:00"/>
        <d v="2015-09-03T00:00:00"/>
        <d v="2015-09-04T00:00:00"/>
        <d v="2015-09-05T00:00:00"/>
        <d v="2015-09-06T00:00:00"/>
        <d v="2015-09-07T00:00:00"/>
        <d v="2015-09-08T00:00:00"/>
        <d v="2015-09-09T00:00:00"/>
        <d v="2015-09-10T00:00:00"/>
        <d v="2015-09-11T00:00:00"/>
        <d v="2015-09-12T00:00:00"/>
        <d v="2015-09-13T00:00:00"/>
        <d v="2015-09-14T00:00:00"/>
        <d v="2015-09-15T00:00:00"/>
        <d v="2015-09-16T00:00:00"/>
        <d v="2015-09-17T00:00:00"/>
        <d v="2015-09-18T00:00:00"/>
        <d v="2015-09-19T00:00:00"/>
        <d v="2015-09-20T00:00:00"/>
        <d v="2015-09-21T00:00:00"/>
        <d v="2015-09-22T00:00:00"/>
        <d v="2015-09-23T00:00:00"/>
        <d v="2015-09-24T00:00:00"/>
        <d v="2015-09-25T00:00:00"/>
        <d v="2015-09-26T00:00:00"/>
        <d v="2015-09-27T00:00:00"/>
        <d v="2015-09-28T00:00:00"/>
        <d v="2015-09-29T00:00:00"/>
        <d v="2015-09-30T00:00:00"/>
        <d v="2015-10-01T00:00:00"/>
        <d v="2015-10-02T00:00:00"/>
        <d v="2015-10-03T00:00:00"/>
        <d v="2015-10-04T00:00:00"/>
        <d v="2015-10-05T00:00:00"/>
        <d v="2015-10-06T00:00:00"/>
        <d v="2015-10-07T00:00:00"/>
        <d v="2015-10-08T00:00:00"/>
        <d v="2015-10-09T00:00:00"/>
        <d v="2015-10-10T00:00:00"/>
        <d v="2015-10-11T00:00:00"/>
        <d v="2015-10-12T00:00:00"/>
        <d v="2015-10-13T00:00:00"/>
        <d v="2015-10-14T00:00:00"/>
        <d v="2015-10-15T00:00:00"/>
        <d v="2015-10-16T00:00:00"/>
        <d v="2015-10-17T00:00:00"/>
        <d v="2015-10-18T00:00:00"/>
        <d v="2015-10-19T00:00:00"/>
        <d v="2015-10-20T00:00:00"/>
        <d v="2015-10-21T00:00:00"/>
        <d v="2015-10-22T00:00:00"/>
        <d v="2015-10-23T00:00:00"/>
        <d v="2015-10-24T00:00:00"/>
        <d v="2015-10-25T00:00:00"/>
        <d v="2015-10-26T00:00:00"/>
        <d v="2015-10-27T00:00:00"/>
        <d v="2015-10-28T00:00:00"/>
        <d v="2015-10-29T00:00:00"/>
        <d v="2015-10-30T00:00:00"/>
        <d v="2015-10-31T00:00:00"/>
        <d v="2015-11-01T00:00:00"/>
        <d v="2015-11-02T00:00:00"/>
        <d v="2015-11-03T00:00:00"/>
        <d v="2015-11-04T00:00:00"/>
        <d v="2015-11-05T00:00:00"/>
        <d v="2015-11-06T00:00:00"/>
        <d v="2015-11-07T00:00:00"/>
        <d v="2015-11-08T00:00:00"/>
        <d v="2015-11-09T00:00:00"/>
        <d v="2015-11-10T00:00:00"/>
        <d v="2015-11-11T00:00:00"/>
        <d v="2015-11-12T00:00:00"/>
        <d v="2015-11-13T00:00:00"/>
        <d v="2015-11-14T00:00:00"/>
        <d v="2015-11-15T00:00:00"/>
        <d v="2015-11-16T00:00:00"/>
        <d v="2015-11-17T00:00:00"/>
        <d v="2015-11-18T00:00:00"/>
        <d v="2015-11-19T00:00:00"/>
        <d v="2015-11-20T00:00:00"/>
        <d v="2015-11-21T00:00:00"/>
        <d v="2015-11-22T00:00:00"/>
        <d v="2015-11-23T00:00:00"/>
        <d v="2015-11-24T00:00:00"/>
        <d v="2015-11-25T00:00:00"/>
        <d v="2015-11-26T00:00:00"/>
        <d v="2015-11-27T00:00:00"/>
        <d v="2015-11-28T00:00:00"/>
        <d v="2015-11-29T00:00:00"/>
        <d v="2015-11-30T00:00:00"/>
      </sharedItems>
    </cacheField>
    <cacheField name="Day" numFmtId="0">
      <sharedItems containsSemiMixedTypes="0" containsString="0" containsNumber="1" containsInteger="1" minValue="1" maxValue="31"/>
    </cacheField>
    <cacheField name="Month" numFmtId="0">
      <sharedItems containsSemiMixedTypes="0" containsString="0" containsNumber="1" containsInteger="1" minValue="1" maxValue="11" count="11">
        <n v="1"/>
        <n v="2"/>
        <n v="3"/>
        <n v="4"/>
        <n v="5"/>
        <n v="6"/>
        <n v="7"/>
        <n v="8"/>
        <n v="9"/>
        <n v="10"/>
        <n v="11"/>
      </sharedItems>
    </cacheField>
    <cacheField name="Day of week" numFmtId="165">
      <sharedItems/>
    </cacheField>
    <cacheField name="Day no. of week" numFmtId="0">
      <sharedItems containsSemiMixedTypes="0" containsString="0" containsNumber="1" containsInteger="1" minValue="1" maxValue="7"/>
    </cacheField>
    <cacheField name="Week Num" numFmtId="0">
      <sharedItems containsSemiMixedTypes="0" containsString="0" containsNumber="1" containsInteger="1" minValue="1" maxValue="49" count="4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sharedItems>
    </cacheField>
    <cacheField name="Metered Demand" numFmtId="0">
      <sharedItems containsString="0" containsBlank="1" containsNumber="1" minValue="-2283.478354166667" maxValue="-1420.4499583333329"/>
    </cacheField>
    <cacheField name="Ex-Ante Quantity" numFmtId="0">
      <sharedItems containsString="0" containsBlank="1" containsNumber="1" containsInteger="1" minValue="0" maxValue="0"/>
    </cacheField>
    <cacheField name="Energy Price" numFmtId="8">
      <sharedItems containsString="0" containsBlank="1" containsNumber="1" minValue="34.299583333333302" maxValue="106.356666666667"/>
    </cacheField>
    <cacheField name="Capacity Price" numFmtId="8">
      <sharedItems containsString="0" containsBlank="1" containsNumber="1" minValue="8.1641326404166694" maxValue="21.997651258125"/>
    </cacheField>
    <cacheField name="Energy Charge" numFmtId="8">
      <sharedItems containsString="0" containsBlank="1" containsNumber="1" minValue="0" maxValue="120704.88893656287"/>
    </cacheField>
    <cacheField name="Capactiy Charge" numFmtId="8">
      <sharedItems containsString="0" containsBlank="1" containsNumber="1" minValue="0" maxValue="49875.339646629182"/>
    </cacheField>
    <cacheField name="Energy Bill" numFmtId="8">
      <sharedItems containsString="0" containsBlank="1" containsNumber="1" minValue="283281.82204686425" maxValue="544778.07099668647"/>
    </cacheField>
    <cacheField name="Capacity Bill" numFmtId="8">
      <sharedItems containsString="0" containsBlank="1" containsNumber="1" minValue="721419.01597975171" maxValue="1349732.1696486312"/>
    </cacheField>
    <cacheField name="Settled Not Invoiced" numFmtId="8">
      <sharedItems containsSemiMixedTypes="0" containsString="0" containsNumber="1" minValue="144952.4443999161" maxValue="1897720.3727968987"/>
    </cacheField>
    <cacheField name="Energy Invoiced Not Paid" numFmtId="8">
      <sharedItems containsString="0" containsBlank="1" containsNumber="1" minValue="0" maxValue="544778.07099668647"/>
    </cacheField>
    <cacheField name="Capacity Invoiced Not Paid" numFmtId="8">
      <sharedItems containsString="0" containsBlank="1" containsNumber="1" minValue="721419.01597975171" maxValue="1349732.169648631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4">
  <r>
    <x v="0"/>
    <n v="1"/>
    <x v="0"/>
    <s v="Thur"/>
    <n v="5"/>
    <x v="0"/>
    <n v="-1576.1886458333331"/>
    <n v="0"/>
    <m/>
    <n v="12.081323264791701"/>
    <n v="0"/>
    <n v="19042.444556606773"/>
    <m/>
    <m/>
    <n v="1897720.3727968987"/>
    <m/>
    <m/>
  </r>
  <r>
    <x v="1"/>
    <n v="2"/>
    <x v="0"/>
    <s v="Fri"/>
    <n v="6"/>
    <x v="0"/>
    <n v="-1833.0627083333336"/>
    <n v="0"/>
    <m/>
    <n v="17.058554870833301"/>
    <n v="0"/>
    <n v="31269.400791782471"/>
    <n v="342492.62696766719"/>
    <m/>
    <n v="1586497.146621014"/>
    <n v="342492.62696766719"/>
    <m/>
  </r>
  <r>
    <x v="2"/>
    <n v="3"/>
    <x v="0"/>
    <s v="Sat"/>
    <n v="7"/>
    <x v="0"/>
    <n v="-1848.0114583333334"/>
    <n v="0"/>
    <m/>
    <n v="16.7333531795833"/>
    <n v="0"/>
    <n v="30923.428412208457"/>
    <m/>
    <m/>
    <n v="1617420.5750332226"/>
    <n v="342492.62696766719"/>
    <m/>
  </r>
  <r>
    <x v="3"/>
    <n v="4"/>
    <x v="0"/>
    <s v="Sun"/>
    <n v="1"/>
    <x v="1"/>
    <n v="-1773.4526249999992"/>
    <n v="0"/>
    <n v="53.101458333333298"/>
    <n v="15.24796131125"/>
    <n v="47086.460336289012"/>
    <n v="27041.537013334742"/>
    <m/>
    <m/>
    <n v="1691548.5723828464"/>
    <n v="342492.62696766719"/>
    <m/>
  </r>
  <r>
    <x v="4"/>
    <n v="5"/>
    <x v="0"/>
    <s v="Mon"/>
    <n v="2"/>
    <x v="1"/>
    <n v="-2004.3228541666674"/>
    <n v="0"/>
    <n v="49.25"/>
    <n v="18.863980699166699"/>
    <n v="49356.450283854188"/>
    <n v="37809.507635898728"/>
    <m/>
    <n v="1349732.1696486312"/>
    <n v="428982.36065396806"/>
    <n v="342492.62696766719"/>
    <n v="1349732.1696486312"/>
  </r>
  <r>
    <x v="5"/>
    <n v="6"/>
    <x v="0"/>
    <s v="Tue"/>
    <n v="3"/>
    <x v="1"/>
    <n v="-2093.5843333333341"/>
    <n v="0"/>
    <n v="56.6116666666667"/>
    <n v="19.9280657241667"/>
    <n v="59260.649208611168"/>
    <n v="41721.08619375241"/>
    <m/>
    <m/>
    <n v="529964.09605633165"/>
    <n v="342492.62696766719"/>
    <n v="1349732.1696486312"/>
  </r>
  <r>
    <x v="6"/>
    <n v="7"/>
    <x v="0"/>
    <s v="Wed"/>
    <n v="4"/>
    <x v="1"/>
    <n v="-2006.1825000000008"/>
    <n v="0"/>
    <n v="47.944583333333298"/>
    <n v="19.861016412708299"/>
    <n v="48092.792026562485"/>
    <n v="39844.823559388184"/>
    <m/>
    <m/>
    <n v="617901.71164228232"/>
    <m/>
    <n v="1349732.1696486312"/>
  </r>
  <r>
    <x v="7"/>
    <n v="8"/>
    <x v="0"/>
    <s v="Thur"/>
    <n v="5"/>
    <x v="1"/>
    <n v="-2071.7060416666668"/>
    <n v="0"/>
    <n v="53.7685416666667"/>
    <n v="19.596692376666699"/>
    <n v="55696.306311219654"/>
    <n v="40598.585993423512"/>
    <m/>
    <m/>
    <n v="714196.60394692549"/>
    <m/>
    <n v="1349732.1696486312"/>
  </r>
  <r>
    <x v="8"/>
    <n v="9"/>
    <x v="0"/>
    <s v="Fri"/>
    <n v="6"/>
    <x v="1"/>
    <n v="-1998.5947500000002"/>
    <n v="0"/>
    <n v="39.957916666666698"/>
    <n v="18.764735561666701"/>
    <n v="39929.841235468783"/>
    <n v="37503.101978685372"/>
    <n v="342492.62696766719"/>
    <m/>
    <n v="449136.92019341252"/>
    <n v="342492.62696766719"/>
    <n v="1349732.1696486312"/>
  </r>
  <r>
    <x v="9"/>
    <n v="10"/>
    <x v="0"/>
    <s v="Sat"/>
    <n v="7"/>
    <x v="1"/>
    <n v="-1769.6188958333335"/>
    <n v="0"/>
    <n v="48.677291666666697"/>
    <n v="14.3875868177083"/>
    <n v="43070.127565661925"/>
    <n v="25460.545498059186"/>
    <m/>
    <m/>
    <n v="517667.59325713362"/>
    <n v="342492.62696766719"/>
    <m/>
  </r>
  <r>
    <x v="10"/>
    <n v="11"/>
    <x v="0"/>
    <s v="Sun"/>
    <n v="1"/>
    <x v="2"/>
    <n v="-1689.1108124999998"/>
    <n v="0"/>
    <n v="39.992083333333298"/>
    <n v="12.359315044583299"/>
    <n v="33775.530186367156"/>
    <n v="20876.252676899567"/>
    <m/>
    <m/>
    <n v="572319.37612040038"/>
    <n v="342492.62696766719"/>
    <m/>
  </r>
  <r>
    <x v="11"/>
    <n v="12"/>
    <x v="0"/>
    <s v="Mon"/>
    <n v="2"/>
    <x v="2"/>
    <n v="-2021.8867916666668"/>
    <n v="0"/>
    <n v="44.522916666666703"/>
    <n v="18.851510676250001"/>
    <n v="45010.148567404554"/>
    <n v="38115.620439273029"/>
    <m/>
    <m/>
    <n v="655445.14512707794"/>
    <n v="342492.62696766719"/>
    <m/>
  </r>
  <r>
    <x v="12"/>
    <n v="13"/>
    <x v="0"/>
    <s v="Tue"/>
    <n v="3"/>
    <x v="2"/>
    <n v="-2140.8717500000007"/>
    <n v="0"/>
    <n v="53.998333333333299"/>
    <n v="19.927083138124999"/>
    <n v="57801.753190208314"/>
    <n v="42661.329350313172"/>
    <m/>
    <m/>
    <n v="755908.22766759945"/>
    <n v="342492.62696766719"/>
    <m/>
  </r>
  <r>
    <x v="13"/>
    <n v="14"/>
    <x v="0"/>
    <s v="Wed"/>
    <n v="4"/>
    <x v="2"/>
    <n v="-2087.8786041666672"/>
    <n v="0"/>
    <n v="44.56"/>
    <n v="19.864290585625"/>
    <n v="46517.935300833349"/>
    <n v="41474.22730067579"/>
    <m/>
    <m/>
    <n v="843900.39026910858"/>
    <m/>
    <m/>
  </r>
  <r>
    <x v="14"/>
    <n v="15"/>
    <x v="0"/>
    <s v="Thur"/>
    <n v="5"/>
    <x v="2"/>
    <n v="-2073.8036666666667"/>
    <n v="0"/>
    <n v="48.581874999999997"/>
    <n v="19.593221021458302"/>
    <n v="50374.635254270834"/>
    <n v="40632.493596110638"/>
    <m/>
    <m/>
    <n v="934907.51911949005"/>
    <m/>
    <m/>
  </r>
  <r>
    <x v="15"/>
    <n v="16"/>
    <x v="0"/>
    <s v="Fri"/>
    <n v="6"/>
    <x v="2"/>
    <n v="-2147.1492499999999"/>
    <n v="0"/>
    <n v="64.393541666666707"/>
    <n v="18.721100785833301"/>
    <n v="69131.272347213584"/>
    <n v="40196.99751147638"/>
    <n v="342492.62696766719"/>
    <m/>
    <n v="701743.16201051278"/>
    <n v="342492.62696766719"/>
    <m/>
  </r>
  <r>
    <x v="16"/>
    <n v="17"/>
    <x v="0"/>
    <s v="Sat"/>
    <n v="7"/>
    <x v="2"/>
    <n v="-1961.3222291666668"/>
    <n v="0"/>
    <n v="55.1533333333333"/>
    <n v="14.357530806874999"/>
    <n v="54086.729339652753"/>
    <n v="28159.744327469165"/>
    <m/>
    <m/>
    <n v="783989.63567763474"/>
    <n v="342492.62696766719"/>
    <m/>
  </r>
  <r>
    <x v="17"/>
    <n v="18"/>
    <x v="0"/>
    <s v="Sun"/>
    <n v="1"/>
    <x v="3"/>
    <n v="-1829.3603750000002"/>
    <n v="0"/>
    <n v="48.935625000000002"/>
    <n v="12.088197490000001"/>
    <n v="44760.446650429694"/>
    <n v="22113.669493380461"/>
    <m/>
    <m/>
    <n v="850863.75182144484"/>
    <n v="342492.62696766719"/>
    <m/>
  </r>
  <r>
    <x v="18"/>
    <n v="19"/>
    <x v="0"/>
    <s v="Mon"/>
    <n v="2"/>
    <x v="3"/>
    <n v="-2194.9392291666663"/>
    <n v="0"/>
    <n v="63.2870833333333"/>
    <n v="18.438003894375001"/>
    <n v="69455.65095393658"/>
    <n v="40470.29805529146"/>
    <m/>
    <m/>
    <n v="960789.70083067287"/>
    <n v="342492.62696766719"/>
    <m/>
  </r>
  <r>
    <x v="19"/>
    <n v="20"/>
    <x v="0"/>
    <s v="Tue"/>
    <n v="3"/>
    <x v="3"/>
    <n v="-2213.9696250000006"/>
    <n v="0"/>
    <n v="65.102916666666701"/>
    <n v="19.475788855625002"/>
    <n v="72067.939999453185"/>
    <n v="43118.80494926728"/>
    <m/>
    <m/>
    <n v="1075976.4457793934"/>
    <n v="342492.62696766719"/>
    <m/>
  </r>
  <r>
    <x v="20"/>
    <n v="21"/>
    <x v="0"/>
    <s v="Wed"/>
    <n v="4"/>
    <x v="3"/>
    <n v="-2245.3298333333332"/>
    <n v="0"/>
    <n v="73.319791666666703"/>
    <n v="19.40065318125"/>
    <n v="82313.557801475734"/>
    <n v="43560.865374013862"/>
    <m/>
    <m/>
    <n v="1201850.868954883"/>
    <m/>
    <m/>
  </r>
  <r>
    <x v="21"/>
    <n v="22"/>
    <x v="0"/>
    <s v="Thur"/>
    <n v="5"/>
    <x v="3"/>
    <n v="-2251.5427083333334"/>
    <n v="0"/>
    <n v="58.637291666666698"/>
    <n v="19.163618163541699"/>
    <n v="66012.183244249172"/>
    <n v="43147.704741406538"/>
    <m/>
    <m/>
    <n v="1311010.7569405388"/>
    <m/>
    <m/>
  </r>
  <r>
    <x v="22"/>
    <n v="23"/>
    <x v="0"/>
    <s v="Fri"/>
    <n v="6"/>
    <x v="3"/>
    <n v="-2089.210125000001"/>
    <n v="0"/>
    <n v="47.887916666666698"/>
    <n v="18.33827014625"/>
    <n v="50023.960182578179"/>
    <n v="38312.499664530747"/>
    <n v="356698.00418595056"/>
    <m/>
    <n v="1042649.2126016971"/>
    <n v="356698.00418595056"/>
    <m/>
  </r>
  <r>
    <x v="23"/>
    <n v="24"/>
    <x v="0"/>
    <s v="Sat"/>
    <n v="7"/>
    <x v="3"/>
    <n v="-1905.1673125"/>
    <n v="0"/>
    <n v="49.882083333333298"/>
    <n v="14.000151151666699"/>
    <n v="47516.857323033822"/>
    <n v="26672.630344214624"/>
    <m/>
    <m/>
    <n v="1116838.7002689454"/>
    <n v="356698.00418595056"/>
    <m/>
  </r>
  <r>
    <x v="24"/>
    <n v="25"/>
    <x v="0"/>
    <s v="Sun"/>
    <n v="1"/>
    <x v="4"/>
    <n v="-1767.5982916666662"/>
    <n v="0"/>
    <n v="45.323541666666699"/>
    <n v="11.5784509770833"/>
    <n v="40056.90741114151"/>
    <n v="20466.050167238682"/>
    <m/>
    <m/>
    <n v="1177361.6578473256"/>
    <n v="356698.00418595056"/>
    <m/>
  </r>
  <r>
    <x v="25"/>
    <n v="26"/>
    <x v="0"/>
    <s v="Mon"/>
    <n v="2"/>
    <x v="4"/>
    <n v="-2112.2807291666672"/>
    <n v="0"/>
    <n v="59.345624999999998"/>
    <n v="18.228200450833299"/>
    <n v="62677.310023925798"/>
    <n v="38503.076539682334"/>
    <m/>
    <m/>
    <n v="1278542.0444109337"/>
    <n v="356698.00418595056"/>
    <m/>
  </r>
  <r>
    <x v="26"/>
    <n v="27"/>
    <x v="0"/>
    <s v="Tue"/>
    <n v="3"/>
    <x v="4"/>
    <n v="-2123.1631458333327"/>
    <n v="0"/>
    <n v="49.026249999999997"/>
    <n v="18.687138622291702"/>
    <n v="52045.363589205714"/>
    <n v="39675.844023928417"/>
    <m/>
    <m/>
    <n v="1370263.2520240678"/>
    <n v="356698.00418595056"/>
    <m/>
  </r>
  <r>
    <x v="27"/>
    <n v="28"/>
    <x v="0"/>
    <s v="Wed"/>
    <n v="4"/>
    <x v="4"/>
    <n v="-2045.3776250000003"/>
    <n v="0"/>
    <n v="50.167083333333302"/>
    <n v="18.670078401458301"/>
    <n v="51305.314880755184"/>
    <n v="38187.360619338586"/>
    <m/>
    <m/>
    <n v="1459755.9275241615"/>
    <m/>
    <m/>
  </r>
  <r>
    <x v="28"/>
    <n v="29"/>
    <x v="0"/>
    <s v="Thur"/>
    <n v="5"/>
    <x v="4"/>
    <n v="-2087.6426041666664"/>
    <n v="0"/>
    <n v="49.127083333333303"/>
    <n v="19.0970070960417"/>
    <n v="51279.896092556388"/>
    <n v="39867.725625769803"/>
    <m/>
    <m/>
    <n v="1550903.5492424876"/>
    <m/>
    <m/>
  </r>
  <r>
    <x v="29"/>
    <n v="30"/>
    <x v="0"/>
    <s v="Fri"/>
    <n v="6"/>
    <x v="4"/>
    <n v="-2078.7795416666663"/>
    <n v="0"/>
    <n v="49.678958333333298"/>
    <n v="18.675802059999999"/>
    <n v="51635.801117322"/>
    <n v="38822.875246544179"/>
    <n v="432150.59615515638"/>
    <m/>
    <n v="1209211.6294511973"/>
    <n v="432150.59615515638"/>
    <m/>
  </r>
  <r>
    <x v="30"/>
    <n v="31"/>
    <x v="0"/>
    <s v="Sat"/>
    <n v="7"/>
    <x v="4"/>
    <n v="-1823.8900416666665"/>
    <n v="0"/>
    <n v="42.917291666666699"/>
    <n v="14.116779289166701"/>
    <n v="39138.210443068601"/>
    <n v="25747.453165917388"/>
    <m/>
    <m/>
    <n v="1274097.2930601833"/>
    <n v="432150.59615515638"/>
    <m/>
  </r>
  <r>
    <x v="31"/>
    <n v="1"/>
    <x v="1"/>
    <s v="Sun"/>
    <n v="1"/>
    <x v="5"/>
    <n v="-1870.9351666666664"/>
    <n v="0"/>
    <n v="61.6152083333333"/>
    <n v="13.7832525816667"/>
    <n v="57639.030036163153"/>
    <n v="25787.571966089348"/>
    <m/>
    <m/>
    <n v="1357523.8950624359"/>
    <n v="432150.59615515638"/>
    <m/>
  </r>
  <r>
    <x v="32"/>
    <n v="2"/>
    <x v="1"/>
    <s v="Mon"/>
    <n v="2"/>
    <x v="5"/>
    <n v="-2233.6231458333341"/>
    <n v="0"/>
    <n v="63.713958333333302"/>
    <n v="21.0655547216667"/>
    <n v="71156.486022996949"/>
    <n v="47052.510606133423"/>
    <m/>
    <m/>
    <n v="1475732.8916915662"/>
    <n v="432150.59615515638"/>
    <m/>
  </r>
  <r>
    <x v="33"/>
    <n v="3"/>
    <x v="1"/>
    <s v="Tue"/>
    <n v="3"/>
    <x v="5"/>
    <n v="-2261.0094166666668"/>
    <n v="0"/>
    <n v="53.611249999999998"/>
    <n v="21.997651258125"/>
    <n v="60607.770544635416"/>
    <n v="49736.896639169972"/>
    <m/>
    <m/>
    <n v="1586077.5588753717"/>
    <n v="432150.59615515638"/>
    <m/>
  </r>
  <r>
    <x v="34"/>
    <n v="4"/>
    <x v="1"/>
    <s v="Wed"/>
    <n v="4"/>
    <x v="5"/>
    <n v="-2283.478354166667"/>
    <n v="0"/>
    <n v="58.436875000000001"/>
    <n v="21.841827208750001"/>
    <n v="66719.669573821622"/>
    <n v="49875.339646629182"/>
    <m/>
    <m/>
    <n v="1702672.5680958226"/>
    <m/>
    <m/>
  </r>
  <r>
    <x v="35"/>
    <n v="5"/>
    <x v="1"/>
    <s v="Thur"/>
    <n v="5"/>
    <x v="5"/>
    <n v="-2278.4627499999992"/>
    <n v="0"/>
    <n v="53.342916666666703"/>
    <n v="21.565128385833301"/>
    <n v="60769.924300677107"/>
    <n v="49135.341726088787"/>
    <m/>
    <m/>
    <n v="1812577.8341225884"/>
    <m/>
    <m/>
  </r>
  <r>
    <x v="36"/>
    <n v="6"/>
    <x v="1"/>
    <s v="Fri"/>
    <n v="6"/>
    <x v="5"/>
    <n v="-2237.4353749999996"/>
    <n v="0"/>
    <n v="53.82"/>
    <n v="20.624740599999999"/>
    <n v="60209.385941249988"/>
    <n v="46146.524218638711"/>
    <n v="348138.80355797516"/>
    <n v="1081997.9848458818"/>
    <n v="488796.95587862004"/>
    <n v="348138.80355797516"/>
    <n v="1081997.9848458818"/>
  </r>
  <r>
    <x v="37"/>
    <n v="7"/>
    <x v="1"/>
    <s v="Sat"/>
    <n v="7"/>
    <x v="5"/>
    <n v="-1936.3371875000005"/>
    <n v="0"/>
    <n v="49.264375000000001"/>
    <n v="15.731838412291699"/>
    <n v="47696.220665722671"/>
    <n v="30462.143745461381"/>
    <m/>
    <m/>
    <n v="566955.32028980413"/>
    <n v="348138.80355797516"/>
    <n v="1081997.9848458818"/>
  </r>
  <r>
    <x v="38"/>
    <n v="8"/>
    <x v="1"/>
    <s v="Sun"/>
    <n v="1"/>
    <x v="6"/>
    <n v="-1895.9855833333329"/>
    <n v="0"/>
    <n v="58.195625"/>
    <n v="13.210124169583301"/>
    <n v="55169.033006536447"/>
    <n v="25046.204979573155"/>
    <m/>
    <m/>
    <n v="647170.5582759137"/>
    <n v="348138.80355797516"/>
    <n v="1081997.9848458818"/>
  </r>
  <r>
    <x v="39"/>
    <n v="9"/>
    <x v="1"/>
    <s v="Mon"/>
    <n v="2"/>
    <x v="6"/>
    <n v="-2228.8215416666667"/>
    <n v="0"/>
    <n v="90.867916666666702"/>
    <n v="19.905810081249999"/>
    <n v="101264.18505651914"/>
    <n v="44366.498313415497"/>
    <m/>
    <m/>
    <n v="792801.24164584838"/>
    <n v="348138.80355797516"/>
    <n v="1081997.9848458818"/>
  </r>
  <r>
    <x v="40"/>
    <n v="10"/>
    <x v="1"/>
    <s v="Tue"/>
    <n v="3"/>
    <x v="6"/>
    <n v="-2269.8133124999999"/>
    <n v="0"/>
    <n v="106.356666666667"/>
    <n v="20.760668434999999"/>
    <n v="120704.88893656287"/>
    <n v="47122.841590161537"/>
    <m/>
    <m/>
    <n v="960628.97217257274"/>
    <n v="348138.80355797516"/>
    <n v="1081997.9848458818"/>
  </r>
  <r>
    <x v="41"/>
    <n v="11"/>
    <x v="1"/>
    <s v="Wed"/>
    <n v="4"/>
    <x v="6"/>
    <n v="-2264.6110208333334"/>
    <n v="0"/>
    <n v="81.032708333333304"/>
    <n v="20.6894512358333"/>
    <n v="91753.782169819853"/>
    <n v="46853.559283661918"/>
    <m/>
    <m/>
    <n v="1099236.3136260544"/>
    <m/>
    <m/>
  </r>
  <r>
    <x v="42"/>
    <n v="12"/>
    <x v="1"/>
    <s v="Thur"/>
    <n v="5"/>
    <x v="6"/>
    <n v="-2178.0938541666665"/>
    <n v="0"/>
    <n v="54.359583333333298"/>
    <n v="20.4799585222917"/>
    <n v="59200.137186697008"/>
    <n v="44607.271790991792"/>
    <m/>
    <m/>
    <n v="1203043.7226037432"/>
    <m/>
    <m/>
  </r>
  <r>
    <x v="43"/>
    <n v="13"/>
    <x v="1"/>
    <s v="Fri"/>
    <n v="6"/>
    <x v="6"/>
    <n v="-2106.7519791666664"/>
    <n v="0"/>
    <n v="64.4277083333333"/>
    <n v="19.534483595833301"/>
    <n v="67866.601022211325"/>
    <n v="41154.311977520585"/>
    <n v="424798.48708526691"/>
    <m/>
    <n v="887266.14851820818"/>
    <n v="424798.48708526691"/>
    <m/>
  </r>
  <r>
    <x v="44"/>
    <n v="14"/>
    <x v="1"/>
    <s v="Sat"/>
    <n v="7"/>
    <x v="6"/>
    <n v="-1923.9110624999994"/>
    <n v="0"/>
    <n v="50.750208333333298"/>
    <n v="14.751908625624999"/>
    <n v="48819.443618339792"/>
    <n v="28381.360197829097"/>
    <m/>
    <m/>
    <n v="964466.9523343771"/>
    <n v="424798.48708526691"/>
    <m/>
  </r>
  <r>
    <x v="45"/>
    <n v="15"/>
    <x v="1"/>
    <s v="Sun"/>
    <n v="1"/>
    <x v="7"/>
    <n v="-1746.1544791666663"/>
    <n v="0"/>
    <n v="51.456666666666699"/>
    <n v="12.230062556875"/>
    <n v="44925.644491493076"/>
    <n v="21355.578514175813"/>
    <m/>
    <m/>
    <n v="1030748.1753400459"/>
    <n v="424798.48708526691"/>
    <m/>
  </r>
  <r>
    <x v="46"/>
    <n v="16"/>
    <x v="1"/>
    <s v="Mon"/>
    <n v="2"/>
    <x v="7"/>
    <n v="-2103.6432500000001"/>
    <n v="0"/>
    <n v="76.673958333333303"/>
    <n v="18.567409619374999"/>
    <n v="80647.32744934893"/>
    <n v="39059.205915783285"/>
    <m/>
    <m/>
    <n v="1150454.7087051782"/>
    <n v="424798.48708526691"/>
    <m/>
  </r>
  <r>
    <x v="47"/>
    <n v="17"/>
    <x v="1"/>
    <s v="Tue"/>
    <n v="3"/>
    <x v="7"/>
    <n v="-2064.4136666666668"/>
    <n v="0"/>
    <n v="54.4160416666667"/>
    <n v="19.455090241458301"/>
    <n v="56168.610051284762"/>
    <n v="40163.354180699818"/>
    <m/>
    <m/>
    <n v="1246786.6729371627"/>
    <n v="424798.48708526691"/>
    <m/>
  </r>
  <r>
    <x v="48"/>
    <n v="18"/>
    <x v="1"/>
    <s v="Wed"/>
    <n v="4"/>
    <x v="7"/>
    <n v="-1993.4693749999997"/>
    <n v="0"/>
    <n v="58.822499999999998"/>
    <n v="19.305524203333299"/>
    <n v="58630.42615546874"/>
    <n v="38484.971267666195"/>
    <m/>
    <m/>
    <n v="1343902.0703602976"/>
    <m/>
    <m/>
  </r>
  <r>
    <x v="49"/>
    <n v="19"/>
    <x v="1"/>
    <s v="Thur"/>
    <n v="5"/>
    <x v="7"/>
    <n v="-2072.6361875000007"/>
    <n v="0"/>
    <n v="66.115833333333299"/>
    <n v="19.0335649527083"/>
    <n v="68517.034366692693"/>
    <n v="39449.65549811496"/>
    <m/>
    <m/>
    <n v="1451868.7602251051"/>
    <m/>
    <m/>
  </r>
  <r>
    <x v="50"/>
    <n v="20"/>
    <x v="1"/>
    <s v="Fri"/>
    <n v="6"/>
    <x v="7"/>
    <n v="-2115.7353541666666"/>
    <n v="0"/>
    <n v="58.892291666666701"/>
    <n v="18.141385143333299"/>
    <n v="62300.251783530854"/>
    <n v="38382.369921304184"/>
    <n v="544778.07099668647"/>
    <m/>
    <n v="1007773.3109332536"/>
    <n v="544778.07099668647"/>
    <m/>
  </r>
  <r>
    <x v="51"/>
    <n v="21"/>
    <x v="1"/>
    <s v="Sat"/>
    <n v="7"/>
    <x v="7"/>
    <n v="-1875.3557708333328"/>
    <n v="0"/>
    <n v="52.276666666666699"/>
    <n v="13.463521663750001"/>
    <n v="49018.674256631959"/>
    <n v="25248.893047853158"/>
    <m/>
    <m/>
    <n v="1082040.8782377387"/>
    <n v="544778.07099668647"/>
    <m/>
  </r>
  <r>
    <x v="52"/>
    <n v="22"/>
    <x v="1"/>
    <s v="Sun"/>
    <n v="1"/>
    <x v="8"/>
    <n v="-1733.248979166666"/>
    <n v="0"/>
    <n v="43.664583333333297"/>
    <n v="11.1549847004167"/>
    <n v="37840.797244118876"/>
    <n v="19334.365844617023"/>
    <m/>
    <m/>
    <n v="1139216.0413264746"/>
    <n v="544778.07099668647"/>
    <m/>
  </r>
  <r>
    <x v="53"/>
    <n v="23"/>
    <x v="1"/>
    <s v="Mon"/>
    <n v="2"/>
    <x v="8"/>
    <n v="-2006.9399166666674"/>
    <n v="0"/>
    <n v="51.546458333333298"/>
    <n v="18.852732086041701"/>
    <n v="51725.322395980889"/>
    <n v="37836.300561699536"/>
    <m/>
    <m/>
    <n v="1228777.664284155"/>
    <n v="544778.07099668647"/>
    <m/>
  </r>
  <r>
    <x v="54"/>
    <n v="24"/>
    <x v="1"/>
    <s v="Tue"/>
    <n v="3"/>
    <x v="8"/>
    <n v="-2063.3857291666664"/>
    <n v="0"/>
    <n v="59.431041666666701"/>
    <n v="19.603192175625001"/>
    <n v="61314.581622254802"/>
    <n v="40448.946981296278"/>
    <m/>
    <m/>
    <n v="1330541.192887706"/>
    <n v="544778.07099668647"/>
    <m/>
  </r>
  <r>
    <x v="55"/>
    <n v="25"/>
    <x v="1"/>
    <s v="Wed"/>
    <n v="4"/>
    <x v="8"/>
    <n v="-2081.4411041666676"/>
    <n v="0"/>
    <n v="49.58"/>
    <n v="19.554753002916701"/>
    <n v="51598.924972291687"/>
    <n v="40702.0666820974"/>
    <m/>
    <m/>
    <n v="1422842.1845420951"/>
    <m/>
    <m/>
  </r>
  <r>
    <x v="56"/>
    <n v="26"/>
    <x v="1"/>
    <s v="Thur"/>
    <n v="5"/>
    <x v="8"/>
    <n v="-2022.8406875000001"/>
    <n v="0"/>
    <n v="47.530833333333298"/>
    <n v="19.443949905416702"/>
    <n v="48073.651788723924"/>
    <n v="39332.012994388679"/>
    <m/>
    <m/>
    <n v="1510247.8493252078"/>
    <m/>
    <m/>
  </r>
  <r>
    <x v="57"/>
    <n v="27"/>
    <x v="1"/>
    <s v="Fri"/>
    <n v="6"/>
    <x v="8"/>
    <n v="-2041.0202500000003"/>
    <n v="0"/>
    <n v="66.422083333333305"/>
    <n v="18.7283388579167"/>
    <n v="67784.408565260397"/>
    <n v="38224.918857869859"/>
    <n v="420207.96855445101"/>
    <m/>
    <n v="1196049.208193887"/>
    <n v="420207.96855445101"/>
    <m/>
  </r>
  <r>
    <x v="58"/>
    <n v="28"/>
    <x v="1"/>
    <s v="Sat"/>
    <n v="7"/>
    <x v="8"/>
    <n v="-1769.8857083333335"/>
    <n v="0"/>
    <n v="44.949166666666699"/>
    <n v="14.2995691670833"/>
    <n v="39777.443842413224"/>
    <n v="25308.60310414472"/>
    <m/>
    <m/>
    <n v="1261135.255140445"/>
    <n v="420207.96855445101"/>
    <m/>
  </r>
  <r>
    <x v="59"/>
    <n v="1"/>
    <x v="2"/>
    <s v="Sun"/>
    <n v="1"/>
    <x v="9"/>
    <n v="-1712.375395833333"/>
    <n v="0"/>
    <n v="55.379375000000003"/>
    <n v="12.4025789533333"/>
    <n v="47415.139593313797"/>
    <n v="21237.871044568274"/>
    <m/>
    <m/>
    <n v="1329788.2657783271"/>
    <n v="420207.96855445101"/>
    <m/>
  </r>
  <r>
    <x v="60"/>
    <n v="2"/>
    <x v="2"/>
    <s v="Mon"/>
    <n v="2"/>
    <x v="9"/>
    <n v="-2008.2379791666669"/>
    <n v="0"/>
    <n v="57.076458333333299"/>
    <n v="20.3213440225"/>
    <n v="57311.555670661866"/>
    <n v="40810.094853696028"/>
    <m/>
    <m/>
    <n v="1427909.9163026849"/>
    <n v="420207.96855445101"/>
    <m/>
  </r>
  <r>
    <x v="61"/>
    <n v="3"/>
    <x v="2"/>
    <s v="Tue"/>
    <n v="3"/>
    <x v="9"/>
    <n v="-2062.4679999999994"/>
    <n v="0"/>
    <n v="54.472083333333302"/>
    <n v="20.6392353339583"/>
    <n v="56173.464384166618"/>
    <n v="42567.762420758292"/>
    <m/>
    <m/>
    <n v="1526651.1431076098"/>
    <n v="420207.96855445101"/>
    <m/>
  </r>
  <r>
    <x v="62"/>
    <n v="4"/>
    <x v="2"/>
    <s v="Wed"/>
    <n v="4"/>
    <x v="9"/>
    <n v="-2095.8678333333332"/>
    <n v="0"/>
    <n v="58.459583333333299"/>
    <n v="20.64384191125"/>
    <n v="61261.780129201354"/>
    <n v="43266.764218207398"/>
    <m/>
    <m/>
    <n v="1631179.6874550185"/>
    <m/>
    <m/>
  </r>
  <r>
    <x v="63"/>
    <n v="5"/>
    <x v="2"/>
    <s v="Thur"/>
    <n v="5"/>
    <x v="9"/>
    <n v="-2027.4686041666671"/>
    <n v="0"/>
    <n v="45.8408333333333"/>
    <n v="21.060847204166699"/>
    <n v="46470.425186085049"/>
    <n v="42700.206483599308"/>
    <m/>
    <m/>
    <n v="1720350.3191247028"/>
    <m/>
    <m/>
  </r>
  <r>
    <x v="64"/>
    <n v="6"/>
    <x v="2"/>
    <s v="Fri"/>
    <n v="6"/>
    <x v="9"/>
    <n v="-1937.0748958333336"/>
    <n v="0"/>
    <n v="44.726458333333298"/>
    <n v="19.053711285208301"/>
    <n v="43319.249808517765"/>
    <n v="36908.465803033279"/>
    <n v="358115.1304310438"/>
    <n v="1059059.6200530753"/>
    <n v="383403.28425213462"/>
    <n v="358115.1304310438"/>
    <n v="1059059.6200530753"/>
  </r>
  <r>
    <x v="65"/>
    <n v="7"/>
    <x v="2"/>
    <s v="Sat"/>
    <n v="7"/>
    <x v="9"/>
    <n v="-1713.5088958333338"/>
    <n v="0"/>
    <n v="34.299583333333302"/>
    <n v="15.0222779695833"/>
    <n v="29386.320582521683"/>
    <n v="25740.806936562094"/>
    <m/>
    <m/>
    <n v="438530.41177121841"/>
    <n v="358115.1304310438"/>
    <n v="1059059.6200530753"/>
  </r>
  <r>
    <x v="66"/>
    <n v="8"/>
    <x v="2"/>
    <s v="Sun"/>
    <n v="1"/>
    <x v="10"/>
    <n v="-1748.5696874999996"/>
    <n v="0"/>
    <n v="51.553541666666703"/>
    <n v="11.924855364166699"/>
    <n v="45072.480120800807"/>
    <n v="20851.440617603661"/>
    <m/>
    <m/>
    <n v="504454.33250962291"/>
    <n v="358115.1304310438"/>
    <n v="1059059.6200530753"/>
  </r>
  <r>
    <x v="67"/>
    <n v="9"/>
    <x v="2"/>
    <s v="Mon"/>
    <n v="2"/>
    <x v="10"/>
    <n v="-1990.7492499999996"/>
    <n v="0"/>
    <n v="40.242708333333297"/>
    <n v="19.908738806875"/>
    <n v="40056.570716276001"/>
    <n v="39633.306848232292"/>
    <m/>
    <m/>
    <n v="584144.21007413114"/>
    <n v="358115.1304310438"/>
    <n v="1059059.6200530753"/>
  </r>
  <r>
    <x v="68"/>
    <n v="10"/>
    <x v="2"/>
    <s v="Tue"/>
    <n v="3"/>
    <x v="10"/>
    <n v="-2132.4881041666663"/>
    <n v="0"/>
    <n v="63.991041666666703"/>
    <n v="20.175196404791699"/>
    <n v="68230.067563700111"/>
    <n v="43023.366332444391"/>
    <m/>
    <m/>
    <n v="695397.64397027565"/>
    <n v="358115.1304310438"/>
    <n v="1059059.6200530753"/>
  </r>
  <r>
    <x v="69"/>
    <n v="11"/>
    <x v="2"/>
    <s v="Wed"/>
    <n v="4"/>
    <x v="10"/>
    <n v="-2040.6891666666668"/>
    <n v="0"/>
    <n v="68.252291666666693"/>
    <n v="20.151105832500001"/>
    <n v="69640.856102170175"/>
    <n v="41122.143368736237"/>
    <m/>
    <m/>
    <n v="806160.6434411821"/>
    <m/>
    <m/>
  </r>
  <r>
    <x v="70"/>
    <n v="12"/>
    <x v="2"/>
    <s v="Thur"/>
    <n v="5"/>
    <x v="10"/>
    <n v="-2049.9647291666665"/>
    <n v="0"/>
    <n v="65.319374999999994"/>
    <n v="20.5353661785417"/>
    <n v="66951.20744060546"/>
    <n v="42096.776366532562"/>
    <m/>
    <m/>
    <n v="915208.62724832015"/>
    <m/>
    <m/>
  </r>
  <r>
    <x v="71"/>
    <n v="13"/>
    <x v="2"/>
    <s v="Fri"/>
    <n v="6"/>
    <x v="10"/>
    <n v="-2141.6504791666671"/>
    <n v="0"/>
    <n v="71.348124999999996"/>
    <n v="18.567333652708299"/>
    <n v="76401.373046946625"/>
    <n v="39764.739014170111"/>
    <n v="341337.93535446812"/>
    <m/>
    <n v="690036.80395496869"/>
    <n v="341337.93535446812"/>
    <m/>
  </r>
  <r>
    <x v="72"/>
    <n v="14"/>
    <x v="2"/>
    <s v="Sat"/>
    <n v="7"/>
    <x v="10"/>
    <n v="-1901.0985208333329"/>
    <n v="0"/>
    <n v="49.725416666666703"/>
    <n v="14.5863155064583"/>
    <n v="47266.458036410615"/>
    <n v="27730.02283373618"/>
    <m/>
    <m/>
    <n v="765033.28482511546"/>
    <n v="341337.93535446812"/>
    <m/>
  </r>
  <r>
    <x v="73"/>
    <n v="15"/>
    <x v="2"/>
    <s v="Sun"/>
    <n v="1"/>
    <x v="11"/>
    <n v="-1775.6679375000003"/>
    <n v="0"/>
    <n v="56.886249999999997"/>
    <n v="11.331951591875001"/>
    <n v="50505.545104804696"/>
    <n v="20121.783110994529"/>
    <m/>
    <m/>
    <n v="835660.61304091464"/>
    <n v="341337.93535446812"/>
    <m/>
  </r>
  <r>
    <x v="74"/>
    <n v="16"/>
    <x v="2"/>
    <s v="Mon"/>
    <n v="2"/>
    <x v="11"/>
    <n v="-2095.4449166666668"/>
    <n v="0"/>
    <n v="61.222499999999997"/>
    <n v="16.396848970625001"/>
    <n v="64144.188205312501"/>
    <n v="34358.693824847229"/>
    <m/>
    <m/>
    <n v="934163.49507107434"/>
    <n v="341337.93535446812"/>
    <m/>
  </r>
  <r>
    <x v="75"/>
    <n v="17"/>
    <x v="2"/>
    <s v="Tue"/>
    <n v="3"/>
    <x v="11"/>
    <n v="-1909.5690416666669"/>
    <n v="0"/>
    <n v="57.355625000000003"/>
    <n v="11.5029373172917"/>
    <n v="54762.262932721365"/>
    <n v="21965.652989332451"/>
    <m/>
    <m/>
    <n v="1010891.4109931282"/>
    <n v="341337.93535446812"/>
    <m/>
  </r>
  <r>
    <x v="76"/>
    <n v="18"/>
    <x v="2"/>
    <s v="Wed"/>
    <n v="4"/>
    <x v="11"/>
    <n v="-2161.3317708333329"/>
    <n v="0"/>
    <n v="60.024374999999999"/>
    <n v="17.080832605416699"/>
    <n v="64866.294355957019"/>
    <n v="36917.346182373003"/>
    <m/>
    <m/>
    <n v="1112675.0515314583"/>
    <m/>
    <m/>
  </r>
  <r>
    <x v="77"/>
    <n v="19"/>
    <x v="2"/>
    <s v="Thur"/>
    <n v="5"/>
    <x v="11"/>
    <n v="-2175.6948541666661"/>
    <n v="0"/>
    <n v="56.181458333333303"/>
    <n v="17.697598776875001"/>
    <n v="61116.854897706115"/>
    <n v="38504.574589953227"/>
    <m/>
    <m/>
    <n v="1212296.4810191176"/>
    <m/>
    <m/>
  </r>
  <r>
    <x v="78"/>
    <n v="20"/>
    <x v="2"/>
    <s v="Fri"/>
    <n v="6"/>
    <x v="11"/>
    <n v="-2102.3644166666668"/>
    <n v="0"/>
    <n v="49.4872916666667"/>
    <n v="17.032941243124998"/>
    <n v="52020.160538602468"/>
    <n v="35809.449580720095"/>
    <n v="413619.01302690979"/>
    <m/>
    <n v="886507.0781115304"/>
    <n v="413619.01302690979"/>
    <m/>
  </r>
  <r>
    <x v="79"/>
    <n v="21"/>
    <x v="2"/>
    <s v="Sat"/>
    <n v="7"/>
    <x v="11"/>
    <n v="-1913.247083333333"/>
    <n v="0"/>
    <n v="54.775624999999998"/>
    <n v="12.5242495758333"/>
    <n v="52399.6523845052"/>
    <n v="23961.983971901795"/>
    <m/>
    <m/>
    <n v="962868.71446793736"/>
    <n v="413619.01302690979"/>
    <m/>
  </r>
  <r>
    <x v="80"/>
    <n v="22"/>
    <x v="2"/>
    <s v="Sun"/>
    <n v="1"/>
    <x v="12"/>
    <n v="-1792.9058541666664"/>
    <n v="0"/>
    <n v="47.723541666666698"/>
    <n v="10.092478895833301"/>
    <n v="42781.908617866771"/>
    <n v="18094.864495393056"/>
    <m/>
    <m/>
    <n v="1023745.4875811972"/>
    <n v="413619.01302690979"/>
    <m/>
  </r>
  <r>
    <x v="81"/>
    <n v="23"/>
    <x v="2"/>
    <s v="Mon"/>
    <n v="2"/>
    <x v="12"/>
    <n v="-2055.6908333333331"/>
    <n v="0"/>
    <n v="62.277916666666698"/>
    <n v="17.196037918125"/>
    <n v="64012.071205381966"/>
    <n v="35349.737517941976"/>
    <m/>
    <m/>
    <n v="1123107.2963045212"/>
    <n v="413619.01302690979"/>
    <m/>
  </r>
  <r>
    <x v="82"/>
    <n v="24"/>
    <x v="2"/>
    <s v="Tue"/>
    <n v="3"/>
    <x v="12"/>
    <n v="-2054.33"/>
    <n v="0"/>
    <n v="51.243124999999999"/>
    <n v="17.5071481672917"/>
    <n v="52635.144490624996"/>
    <n v="35965.459694512356"/>
    <m/>
    <m/>
    <n v="1211707.9004896586"/>
    <n v="413619.01302690979"/>
    <m/>
  </r>
  <r>
    <x v="83"/>
    <n v="25"/>
    <x v="2"/>
    <s v="Wed"/>
    <n v="4"/>
    <x v="12"/>
    <n v="-2064.4296041666662"/>
    <n v="0"/>
    <n v="57.144166666666699"/>
    <n v="17.514944562499998"/>
    <n v="58985.054686050367"/>
    <n v="36158.370070162971"/>
    <m/>
    <m/>
    <n v="1306851.3252458719"/>
    <m/>
    <m/>
  </r>
  <r>
    <x v="84"/>
    <n v="26"/>
    <x v="2"/>
    <s v="Thur"/>
    <n v="5"/>
    <x v="12"/>
    <n v="-2008.8980416666666"/>
    <n v="0"/>
    <n v="49.4583333333333"/>
    <n v="17.8800586302083"/>
    <n v="49678.374488715242"/>
    <n v="35919.214767110636"/>
    <m/>
    <m/>
    <n v="1392448.9145016978"/>
    <m/>
    <m/>
  </r>
  <r>
    <x v="85"/>
    <n v="27"/>
    <x v="2"/>
    <s v="Fri"/>
    <n v="6"/>
    <x v="12"/>
    <n v="-2039.1727708333335"/>
    <n v="0"/>
    <n v="57.190833333333302"/>
    <n v="15.9943605320833"/>
    <n v="58310.995037300323"/>
    <n v="32615.264483915613"/>
    <n v="399814.95841960935"/>
    <m/>
    <n v="1083560.2156033043"/>
    <n v="399814.95841960935"/>
    <m/>
  </r>
  <r>
    <x v="86"/>
    <n v="28"/>
    <x v="2"/>
    <s v="Sat"/>
    <n v="7"/>
    <x v="12"/>
    <n v="-1662.4447499999997"/>
    <n v="0"/>
    <n v="39.092708333333299"/>
    <n v="12.1843252304167"/>
    <n v="32494.733866015591"/>
    <n v="20255.76751159878"/>
    <m/>
    <m/>
    <n v="1136310.7169809188"/>
    <n v="399814.95841960935"/>
    <m/>
  </r>
  <r>
    <x v="87"/>
    <n v="29"/>
    <x v="2"/>
    <s v="Sun"/>
    <n v="1"/>
    <x v="13"/>
    <n v="-1597.4433913043476"/>
    <n v="0"/>
    <n v="35.810434782608702"/>
    <n v="9.4999940332608706"/>
    <n v="28602.571191606807"/>
    <n v="15175.702685863313"/>
    <m/>
    <m/>
    <n v="1180088.9908583888"/>
    <n v="399814.95841960935"/>
    <m/>
  </r>
  <r>
    <x v="88"/>
    <n v="30"/>
    <x v="2"/>
    <s v="Mon"/>
    <n v="2"/>
    <x v="13"/>
    <n v="-1893.0902499999995"/>
    <n v="0"/>
    <n v="54.657708333333296"/>
    <n v="15.9289842810417"/>
    <n v="51735.987366588495"/>
    <n v="30155.004834843294"/>
    <m/>
    <m/>
    <n v="1261979.9830598207"/>
    <n v="399814.95841960935"/>
    <m/>
  </r>
  <r>
    <x v="89"/>
    <n v="31"/>
    <x v="2"/>
    <s v="Tue"/>
    <n v="3"/>
    <x v="13"/>
    <n v="-1891.6313124999995"/>
    <n v="0"/>
    <n v="43.201041666666697"/>
    <n v="16.949619125208301"/>
    <n v="40860.221574641946"/>
    <n v="32062.430272192873"/>
    <m/>
    <m/>
    <n v="1334902.6349066556"/>
    <n v="399814.95841960935"/>
    <m/>
  </r>
  <r>
    <x v="90"/>
    <n v="1"/>
    <x v="3"/>
    <s v="Wed"/>
    <n v="4"/>
    <x v="13"/>
    <n v="-1954.6608749999996"/>
    <n v="0"/>
    <n v="58.102083333333297"/>
    <n v="18.690901000208299"/>
    <n v="56784.93452382808"/>
    <n v="36534.372903605523"/>
    <m/>
    <m/>
    <n v="1428221.9423340892"/>
    <m/>
    <m/>
  </r>
  <r>
    <x v="91"/>
    <n v="2"/>
    <x v="3"/>
    <s v="Thur"/>
    <n v="5"/>
    <x v="13"/>
    <n v="-2024.5815625000002"/>
    <n v="0"/>
    <n v="61.073541666666699"/>
    <n v="18.3093272991667"/>
    <n v="61824.183207454465"/>
    <n v="37068.726471670831"/>
    <m/>
    <m/>
    <n v="1527114.8520132145"/>
    <m/>
    <m/>
  </r>
  <r>
    <x v="92"/>
    <n v="3"/>
    <x v="3"/>
    <s v="Fri"/>
    <n v="6"/>
    <x v="13"/>
    <n v="-1786.329104166666"/>
    <n v="0"/>
    <n v="41.276249999999997"/>
    <n v="15.830611164166701"/>
    <n v="36866.48334292967"/>
    <n v="28278.681459296724"/>
    <n v="358898.28239195526"/>
    <m/>
    <n v="1233361.7344234856"/>
    <n v="358898.28239195526"/>
    <m/>
  </r>
  <r>
    <x v="93"/>
    <n v="4"/>
    <x v="3"/>
    <s v="Sat"/>
    <n v="7"/>
    <x v="13"/>
    <n v="-1783.6130833333327"/>
    <n v="0"/>
    <n v="76.538124999999994"/>
    <n v="12.795293468958301"/>
    <n v="68257.200561901016"/>
    <n v="22821.852836323571"/>
    <m/>
    <m/>
    <n v="1324440.7878217101"/>
    <n v="358898.28239195526"/>
    <m/>
  </r>
  <r>
    <x v="94"/>
    <n v="5"/>
    <x v="3"/>
    <s v="Sun"/>
    <n v="1"/>
    <x v="14"/>
    <n v="-1674.6248749999997"/>
    <n v="0"/>
    <n v="51.027916666666698"/>
    <n v="8.7868863931250001"/>
    <n v="42726.309284713563"/>
    <n v="14714.738527726151"/>
    <m/>
    <m/>
    <n v="1381881.8356341498"/>
    <n v="358898.28239195526"/>
    <m/>
  </r>
  <r>
    <x v="95"/>
    <n v="6"/>
    <x v="3"/>
    <s v="Mon"/>
    <n v="2"/>
    <x v="14"/>
    <n v="-1712.9510833333331"/>
    <n v="0"/>
    <n v="61.013958333333299"/>
    <n v="9.2173769783333306"/>
    <n v="52256.963012769062"/>
    <n v="15788.915880527804"/>
    <m/>
    <m/>
    <n v="1449927.7145274468"/>
    <n v="358898.28239195526"/>
    <m/>
  </r>
  <r>
    <x v="96"/>
    <n v="7"/>
    <x v="3"/>
    <s v="Tue"/>
    <n v="3"/>
    <x v="14"/>
    <n v="-1953.9420625"/>
    <n v="0"/>
    <n v="73.869583333333296"/>
    <n v="13.6212164758333"/>
    <n v="72168.443007174443"/>
    <n v="26615.0678145487"/>
    <m/>
    <m/>
    <n v="1548711.2253491699"/>
    <n v="358898.28239195526"/>
    <m/>
  </r>
  <r>
    <x v="97"/>
    <n v="8"/>
    <x v="3"/>
    <s v="Wed"/>
    <n v="4"/>
    <x v="14"/>
    <n v="-1982.7987500000006"/>
    <n v="0"/>
    <n v="55.057499999999997"/>
    <n v="15.042044605833301"/>
    <n v="54583.971089062514"/>
    <n v="29825.347241890522"/>
    <m/>
    <n v="1010845.0677255373"/>
    <n v="622275.47595458571"/>
    <m/>
    <n v="1010845.0677255373"/>
  </r>
  <r>
    <x v="98"/>
    <n v="9"/>
    <x v="3"/>
    <s v="Thur"/>
    <n v="5"/>
    <x v="14"/>
    <n v="-1982.916708333333"/>
    <n v="0"/>
    <n v="56.515000000000001"/>
    <n v="15.03936260125"/>
    <n v="56032.268885729158"/>
    <n v="29821.803384702082"/>
    <m/>
    <m/>
    <n v="708129.54822501692"/>
    <m/>
    <n v="1010845.0677255373"/>
  </r>
  <r>
    <x v="99"/>
    <n v="10"/>
    <x v="3"/>
    <s v="Fri"/>
    <n v="6"/>
    <x v="14"/>
    <n v="-1900.5195208333334"/>
    <n v="0"/>
    <n v="48.098541666666698"/>
    <n v="14.654254598333299"/>
    <n v="45706.108680557758"/>
    <n v="27850.696927394074"/>
    <n v="344931.58176895051"/>
    <m/>
    <n v="436754.77206401824"/>
    <n v="344931.58176895051"/>
    <n v="1010845.0677255373"/>
  </r>
  <r>
    <x v="100"/>
    <n v="11"/>
    <x v="3"/>
    <s v="Sat"/>
    <n v="7"/>
    <x v="14"/>
    <n v="-1657.4021249999998"/>
    <n v="0"/>
    <n v="45.21875"/>
    <n v="11.607220992708299"/>
    <n v="37472.826169921871"/>
    <n v="19237.832738659345"/>
    <m/>
    <m/>
    <n v="493465.43097259942"/>
    <n v="344931.58176895051"/>
    <n v="1010845.0677255373"/>
  </r>
  <r>
    <x v="101"/>
    <n v="12"/>
    <x v="3"/>
    <s v="Sun"/>
    <n v="1"/>
    <x v="15"/>
    <n v="-1656.8753333333325"/>
    <n v="0"/>
    <n v="57.558958333333301"/>
    <n v="9.8480239604166702"/>
    <n v="47684.009137430505"/>
    <n v="16316.947982090016"/>
    <m/>
    <m/>
    <n v="557466.38809211995"/>
    <n v="344931.58176895051"/>
    <n v="1010845.0677255373"/>
  </r>
  <r>
    <x v="102"/>
    <n v="13"/>
    <x v="3"/>
    <s v="Mon"/>
    <n v="2"/>
    <x v="15"/>
    <n v="-1893.6897499999995"/>
    <n v="0"/>
    <n v="52.202708333333298"/>
    <n v="16.231781943125"/>
    <n v="49427.86684653641"/>
    <n v="30737.95908993089"/>
    <m/>
    <m/>
    <n v="637632.21402858722"/>
    <n v="344931.58176895051"/>
    <m/>
  </r>
  <r>
    <x v="103"/>
    <n v="14"/>
    <x v="3"/>
    <s v="Tue"/>
    <n v="3"/>
    <x v="15"/>
    <n v="-1890.6161250000002"/>
    <n v="0"/>
    <n v="60.164375"/>
    <n v="17.0657974539583"/>
    <n v="56873.868762773447"/>
    <n v="32264.871852437511"/>
    <m/>
    <m/>
    <n v="726770.95464379818"/>
    <n v="344931.58176895051"/>
    <m/>
  </r>
  <r>
    <x v="104"/>
    <n v="15"/>
    <x v="3"/>
    <s v="Wed"/>
    <n v="4"/>
    <x v="15"/>
    <n v="-2007.456979166667"/>
    <n v="0"/>
    <n v="66.351666666666702"/>
    <n v="16.956909425208298"/>
    <n v="66599.05816467019"/>
    <n v="34040.266170731433"/>
    <m/>
    <m/>
    <n v="827410.27897919982"/>
    <m/>
    <m/>
  </r>
  <r>
    <x v="105"/>
    <n v="16"/>
    <x v="3"/>
    <s v="Thur"/>
    <n v="5"/>
    <x v="15"/>
    <n v="-2021.129958333333"/>
    <n v="0"/>
    <n v="63.606250000000003"/>
    <n v="17.046640180416698"/>
    <n v="64278.248706119783"/>
    <n v="34453.475157568922"/>
    <m/>
    <m/>
    <n v="926142.00284288847"/>
    <m/>
    <m/>
  </r>
  <r>
    <x v="106"/>
    <n v="17"/>
    <x v="3"/>
    <s v="Fri"/>
    <n v="6"/>
    <x v="15"/>
    <n v="-1965.1503333333328"/>
    <n v="0"/>
    <n v="51.925208333333302"/>
    <n v="16.008129064375002"/>
    <n v="51020.420232326345"/>
    <n v="31458.380166899547"/>
    <n v="360946.89012992836"/>
    <m/>
    <n v="647673.91311218601"/>
    <n v="360946.89012992836"/>
    <m/>
  </r>
  <r>
    <x v="107"/>
    <n v="18"/>
    <x v="3"/>
    <s v="Sat"/>
    <n v="7"/>
    <x v="15"/>
    <n v="-1680.384458333333"/>
    <n v="0"/>
    <n v="46.306458333333303"/>
    <n v="11.644162656875"/>
    <n v="38906.326451896668"/>
    <n v="19566.669958918123"/>
    <m/>
    <m/>
    <n v="706146.90952300082"/>
    <n v="360946.89012992836"/>
    <m/>
  </r>
  <r>
    <x v="108"/>
    <n v="19"/>
    <x v="3"/>
    <s v="Sun"/>
    <n v="1"/>
    <x v="16"/>
    <n v="-1664.6168333333326"/>
    <n v="0"/>
    <n v="52.082083333333301"/>
    <n v="10.0662598695833"/>
    <n v="43348.356315868012"/>
    <n v="16756.465627616159"/>
    <m/>
    <m/>
    <n v="766251.73146648495"/>
    <n v="360946.89012992836"/>
    <m/>
  </r>
  <r>
    <x v="109"/>
    <n v="20"/>
    <x v="3"/>
    <s v="Mon"/>
    <n v="2"/>
    <x v="16"/>
    <n v="-1968.5079166666656"/>
    <n v="0"/>
    <n v="64.936875000000001"/>
    <n v="16.144158979583299"/>
    <n v="63914.376260546836"/>
    <n v="31779.90475923496"/>
    <m/>
    <m/>
    <n v="861946.01248626679"/>
    <n v="360946.89012992836"/>
    <m/>
  </r>
  <r>
    <x v="110"/>
    <n v="21"/>
    <x v="3"/>
    <s v="Tue"/>
    <n v="3"/>
    <x v="16"/>
    <n v="-1980.7499583333336"/>
    <n v="0"/>
    <n v="49.333125000000003"/>
    <n v="17.009615636875001"/>
    <n v="48858.292644101573"/>
    <n v="33691.79546400618"/>
    <m/>
    <m/>
    <n v="944496.10059437458"/>
    <n v="360946.89012992836"/>
    <m/>
  </r>
  <r>
    <x v="111"/>
    <n v="22"/>
    <x v="3"/>
    <s v="Wed"/>
    <n v="4"/>
    <x v="16"/>
    <n v="-1965.2465"/>
    <n v="0"/>
    <n v="57.194791666666703"/>
    <n v="16.893884893749998"/>
    <n v="56200.932070572948"/>
    <n v="33200.648158845055"/>
    <m/>
    <m/>
    <n v="1033897.6808237926"/>
    <m/>
    <m/>
  </r>
  <r>
    <x v="112"/>
    <n v="23"/>
    <x v="3"/>
    <s v="Thur"/>
    <n v="5"/>
    <x v="16"/>
    <n v="-1972.0820416666668"/>
    <n v="0"/>
    <n v="53.806041666666701"/>
    <n v="16.980482515833302"/>
    <n v="53054.964252000907"/>
    <n v="33486.904628309676"/>
    <m/>
    <m/>
    <n v="1120439.5497041033"/>
    <m/>
    <m/>
  </r>
  <r>
    <x v="113"/>
    <n v="24"/>
    <x v="3"/>
    <s v="Fri"/>
    <n v="6"/>
    <x v="16"/>
    <n v="-1956.5844375000004"/>
    <n v="0"/>
    <n v="47.6429166666667"/>
    <n v="15.940968296875001"/>
    <n v="46608.694653554732"/>
    <n v="31189.850488346514"/>
    <n v="374789.79830175336"/>
    <m/>
    <n v="823448.29654425127"/>
    <n v="374789.79830175336"/>
    <m/>
  </r>
  <r>
    <x v="114"/>
    <n v="25"/>
    <x v="3"/>
    <s v="Sat"/>
    <n v="7"/>
    <x v="16"/>
    <n v="-1702.209520833333"/>
    <n v="0"/>
    <n v="47.597291666666699"/>
    <n v="11.582567221250001"/>
    <n v="40510.281520440556"/>
    <n v="19715.956199703833"/>
    <m/>
    <m/>
    <n v="883674.53426439571"/>
    <n v="374789.79830175336"/>
    <m/>
  </r>
  <r>
    <x v="115"/>
    <n v="26"/>
    <x v="3"/>
    <s v="Sun"/>
    <n v="1"/>
    <x v="17"/>
    <n v="-1670.3016875000005"/>
    <n v="0"/>
    <n v="53.209791666666703"/>
    <n v="10.412001136041701"/>
    <n v="44438.202406178432"/>
    <n v="17391.183067782375"/>
    <m/>
    <m/>
    <n v="945503.91973835649"/>
    <n v="374789.79830175336"/>
    <m/>
  </r>
  <r>
    <x v="116"/>
    <n v="27"/>
    <x v="3"/>
    <s v="Mon"/>
    <n v="2"/>
    <x v="17"/>
    <n v="-1896.8909999999998"/>
    <n v="0"/>
    <n v="55.686666666666703"/>
    <n v="15.186861909375001"/>
    <n v="52815.768410000033"/>
    <n v="28807.821674136252"/>
    <m/>
    <m/>
    <n v="1027127.5098224927"/>
    <n v="374789.79830175336"/>
    <m/>
  </r>
  <r>
    <x v="117"/>
    <n v="28"/>
    <x v="3"/>
    <s v="Tue"/>
    <n v="3"/>
    <x v="17"/>
    <n v="-1901.9139999999995"/>
    <n v="0"/>
    <n v="51.662916666666703"/>
    <n v="16.073365180208299"/>
    <n v="49129.212244583359"/>
    <n v="30570.15826335068"/>
    <m/>
    <m/>
    <n v="1106826.8803304269"/>
    <n v="374789.79830175336"/>
    <m/>
  </r>
  <r>
    <x v="118"/>
    <n v="29"/>
    <x v="3"/>
    <s v="Wed"/>
    <n v="4"/>
    <x v="17"/>
    <n v="-1918.5567916666666"/>
    <n v="0"/>
    <n v="48.674583333333302"/>
    <n v="16.288506966041702"/>
    <n v="46692.476217855874"/>
    <n v="31250.425665809118"/>
    <m/>
    <m/>
    <n v="1184769.7822140919"/>
    <m/>
    <m/>
  </r>
  <r>
    <x v="119"/>
    <n v="30"/>
    <x v="3"/>
    <s v="Thur"/>
    <n v="5"/>
    <x v="17"/>
    <n v="-1978.1069374999995"/>
    <n v="0"/>
    <n v="58.578749999999999"/>
    <n v="16.155931697916699"/>
    <n v="57937.515882539046"/>
    <n v="31958.160573425168"/>
    <m/>
    <m/>
    <n v="1274665.458670056"/>
    <m/>
    <m/>
  </r>
  <r>
    <x v="120"/>
    <n v="1"/>
    <x v="4"/>
    <s v="Fri"/>
    <n v="6"/>
    <x v="17"/>
    <n v="-1897.1215833333333"/>
    <n v="0"/>
    <n v="45.480625000000003"/>
    <n v="15.527577773958299"/>
    <n v="43141.137655494793"/>
    <n v="29457.702931863245"/>
    <n v="352495.89771708549"/>
    <m/>
    <n v="994768.40154032852"/>
    <n v="352495.89771708549"/>
    <m/>
  </r>
  <r>
    <x v="121"/>
    <n v="2"/>
    <x v="4"/>
    <s v="Sat"/>
    <n v="7"/>
    <x v="17"/>
    <n v="-1617.4173541666667"/>
    <n v="0"/>
    <n v="43.057916666666699"/>
    <n v="11.550431828124999"/>
    <n v="34821.310825464439"/>
    <n v="18681.868886928391"/>
    <m/>
    <m/>
    <n v="1048271.5812527214"/>
    <n v="352495.89771708549"/>
    <m/>
  </r>
  <r>
    <x v="122"/>
    <n v="3"/>
    <x v="4"/>
    <s v="Sun"/>
    <n v="1"/>
    <x v="18"/>
    <n v="-1587.1905833333328"/>
    <n v="0"/>
    <n v="51.639791666666703"/>
    <n v="9.3940511000000004"/>
    <n v="40981.095529314254"/>
    <n v="14910.149445272138"/>
    <m/>
    <m/>
    <n v="1104162.8262273078"/>
    <n v="352495.89771708549"/>
    <m/>
  </r>
  <r>
    <x v="123"/>
    <n v="4"/>
    <x v="4"/>
    <s v="Mon"/>
    <n v="2"/>
    <x v="18"/>
    <n v="-1576.0729791666665"/>
    <n v="0"/>
    <n v="46.725000000000001"/>
    <n v="10.5858053702083"/>
    <n v="36821.004975781245"/>
    <n v="16684.001806702694"/>
    <m/>
    <m/>
    <n v="1157667.8330097918"/>
    <n v="352495.89771708549"/>
    <m/>
  </r>
  <r>
    <x v="124"/>
    <n v="5"/>
    <x v="4"/>
    <s v="Tue"/>
    <n v="3"/>
    <x v="18"/>
    <n v="-1874.9352291666664"/>
    <n v="0"/>
    <n v="53.780625000000001"/>
    <n v="15.341581911458301"/>
    <n v="50417.594229550778"/>
    <n v="28764.472396939254"/>
    <m/>
    <m/>
    <n v="1236849.8996362819"/>
    <n v="352495.89771708549"/>
    <m/>
  </r>
  <r>
    <x v="125"/>
    <n v="6"/>
    <x v="4"/>
    <s v="Wed"/>
    <n v="4"/>
    <x v="18"/>
    <n v="-1852.167895833333"/>
    <n v="0"/>
    <n v="43.414166666666702"/>
    <n v="16.304505899999999"/>
    <n v="40205.162862178848"/>
    <n v="30198.682385405162"/>
    <m/>
    <m/>
    <n v="1307253.7448838658"/>
    <m/>
    <m/>
  </r>
  <r>
    <x v="126"/>
    <n v="7"/>
    <x v="4"/>
    <s v="Thur"/>
    <n v="5"/>
    <x v="18"/>
    <n v="-1987.0366666666671"/>
    <n v="0"/>
    <n v="64.166875000000005"/>
    <n v="16.520488321875"/>
    <n v="63750.966705208353"/>
    <n v="32826.816046804102"/>
    <m/>
    <n v="827195.88113548746"/>
    <n v="576635.64650039072"/>
    <m/>
    <n v="827195.88113548746"/>
  </r>
  <r>
    <x v="127"/>
    <n v="8"/>
    <x v="4"/>
    <s v="Fri"/>
    <n v="6"/>
    <x v="18"/>
    <n v="-1935.105875"/>
    <n v="0"/>
    <n v="50.567500000000003"/>
    <n v="15.700442474999999"/>
    <n v="48926.733167031249"/>
    <n v="30382.018473472039"/>
    <n v="328975.62364211597"/>
    <m/>
    <n v="326968.77449877805"/>
    <n v="328975.62364211597"/>
    <n v="827195.88113548746"/>
  </r>
  <r>
    <x v="128"/>
    <n v="9"/>
    <x v="4"/>
    <s v="Sat"/>
    <n v="7"/>
    <x v="18"/>
    <n v="-1717.9447916666668"/>
    <n v="0"/>
    <n v="47.866458333333298"/>
    <n v="11.7015117066667"/>
    <n v="41115.966394639727"/>
    <n v="20102.551091094589"/>
    <m/>
    <m/>
    <n v="388187.29198451235"/>
    <n v="328975.62364211597"/>
    <n v="827195.88113548746"/>
  </r>
  <r>
    <x v="129"/>
    <n v="10"/>
    <x v="4"/>
    <s v="Sun"/>
    <n v="1"/>
    <x v="19"/>
    <n v="-1491.6463958333334"/>
    <n v="0"/>
    <n v="46.487083333333302"/>
    <n v="9.8666630885416708"/>
    <n v="34671.145153485224"/>
    <n v="14717.572434924969"/>
    <m/>
    <m/>
    <n v="437576.00957292254"/>
    <n v="328975.62364211597"/>
    <n v="827195.88113548746"/>
  </r>
  <r>
    <x v="130"/>
    <n v="11"/>
    <x v="4"/>
    <s v="Mon"/>
    <n v="2"/>
    <x v="19"/>
    <n v="-1729.5369791666669"/>
    <n v="0"/>
    <n v="44.309166666666698"/>
    <n v="15.139315235625"/>
    <n v="38317.171133029544"/>
    <n v="26184.00553927476"/>
    <m/>
    <m/>
    <n v="502077.18624522683"/>
    <n v="328975.62364211597"/>
    <n v="827195.88113548746"/>
  </r>
  <r>
    <x v="131"/>
    <n v="12"/>
    <x v="4"/>
    <s v="Tue"/>
    <n v="3"/>
    <x v="19"/>
    <n v="-1818.9328125000002"/>
    <n v="0"/>
    <n v="47.1197916666667"/>
    <n v="15.815879588750001"/>
    <n v="42853.867590332069"/>
    <n v="28768.022342526383"/>
    <m/>
    <m/>
    <n v="573699.07617808529"/>
    <n v="328975.62364211597"/>
    <m/>
  </r>
  <r>
    <x v="132"/>
    <n v="13"/>
    <x v="4"/>
    <s v="Wed"/>
    <n v="4"/>
    <x v="19"/>
    <n v="-1931.8315416666671"/>
    <n v="0"/>
    <n v="60.520416666666698"/>
    <n v="16.056461695416701"/>
    <n v="58457.624915737892"/>
    <n v="31018.379150768633"/>
    <m/>
    <m/>
    <n v="663175.08024459181"/>
    <m/>
    <m/>
  </r>
  <r>
    <x v="133"/>
    <n v="14"/>
    <x v="4"/>
    <s v="Thur"/>
    <n v="5"/>
    <x v="19"/>
    <n v="-1878.7446666666665"/>
    <n v="0"/>
    <n v="57.324583333333301"/>
    <n v="16.151094677291699"/>
    <n v="53849.127603194407"/>
    <n v="30343.782985790163"/>
    <m/>
    <m/>
    <n v="747367.99083357642"/>
    <m/>
    <m/>
  </r>
  <r>
    <x v="134"/>
    <n v="15"/>
    <x v="4"/>
    <s v="Fri"/>
    <n v="6"/>
    <x v="19"/>
    <n v="-1869.9303125000004"/>
    <n v="0"/>
    <n v="49.557708333333302"/>
    <n v="15.424478655833299"/>
    <n v="46334.730515266907"/>
    <n v="28842.700193051947"/>
    <n v="322218.52386370447"/>
    <m/>
    <n v="500326.89767819078"/>
    <n v="322218.52386370447"/>
    <m/>
  </r>
  <r>
    <x v="135"/>
    <n v="16"/>
    <x v="4"/>
    <s v="Sat"/>
    <n v="7"/>
    <x v="19"/>
    <n v="-1596.8232083333335"/>
    <n v="0"/>
    <n v="46.243958333333303"/>
    <n v="11.658276429166699"/>
    <n v="36921.712955933137"/>
    <n v="18616.206371258846"/>
    <m/>
    <m/>
    <n v="555864.81700538273"/>
    <n v="322218.52386370447"/>
    <m/>
  </r>
  <r>
    <x v="136"/>
    <n v="17"/>
    <x v="4"/>
    <s v="Sun"/>
    <n v="1"/>
    <x v="20"/>
    <n v="-1532.8987083333332"/>
    <n v="0"/>
    <n v="43.749791666666702"/>
    <n v="9.9038228227083298"/>
    <n v="33531.999567842904"/>
    <n v="15181.557212491784"/>
    <m/>
    <m/>
    <n v="604578.37378571741"/>
    <n v="322218.52386370447"/>
    <m/>
  </r>
  <r>
    <x v="137"/>
    <n v="18"/>
    <x v="4"/>
    <s v="Mon"/>
    <n v="2"/>
    <x v="20"/>
    <n v="-1799.1305624999998"/>
    <n v="0"/>
    <n v="45.530833333333298"/>
    <n v="14.996950390625001"/>
    <n v="40957.956893046838"/>
    <n v="26981.471792069748"/>
    <m/>
    <m/>
    <n v="672517.80247083399"/>
    <n v="322218.52386370447"/>
    <m/>
  </r>
  <r>
    <x v="138"/>
    <n v="19"/>
    <x v="4"/>
    <s v="Tue"/>
    <n v="3"/>
    <x v="20"/>
    <n v="-1791.9998333333342"/>
    <n v="0"/>
    <n v="53.054791666666702"/>
    <n v="15.663858039375"/>
    <n v="47537.088912100749"/>
    <n v="28069.630995917007"/>
    <m/>
    <m/>
    <n v="748124.52237885178"/>
    <n v="322218.52386370447"/>
    <m/>
  </r>
  <r>
    <x v="139"/>
    <n v="20"/>
    <x v="4"/>
    <s v="Wed"/>
    <n v="4"/>
    <x v="20"/>
    <n v="-1891.1711875000008"/>
    <n v="0"/>
    <n v="63.9247916666667"/>
    <n v="15.901578130000001"/>
    <n v="60446.362083470107"/>
    <n v="30072.606395236144"/>
    <m/>
    <m/>
    <n v="838643.49085755809"/>
    <m/>
    <m/>
  </r>
  <r>
    <x v="140"/>
    <n v="21"/>
    <x v="4"/>
    <s v="Thur"/>
    <n v="5"/>
    <x v="20"/>
    <n v="-1929.2732499999995"/>
    <n v="0"/>
    <n v="55.499375000000001"/>
    <n v="16.033511818333299"/>
    <n v="53536.729789609359"/>
    <n v="30933.025454669285"/>
    <m/>
    <m/>
    <n v="923113.24610183667"/>
    <m/>
    <m/>
  </r>
  <r>
    <x v="141"/>
    <n v="22"/>
    <x v="4"/>
    <s v="Fri"/>
    <n v="6"/>
    <x v="20"/>
    <n v="-1911.0237083333332"/>
    <n v="0"/>
    <n v="53.189583333333303"/>
    <n v="15.275251286250001"/>
    <n v="50823.27739318573"/>
    <n v="29191.367358772994"/>
    <n v="311405.3798669792"/>
    <m/>
    <n v="691722.51098681625"/>
    <n v="311405.3798669792"/>
    <m/>
  </r>
  <r>
    <x v="142"/>
    <n v="23"/>
    <x v="4"/>
    <s v="Sat"/>
    <n v="7"/>
    <x v="20"/>
    <n v="-1714.7259999999999"/>
    <n v="0"/>
    <n v="43.227916666666701"/>
    <n v="11.5256075979167"/>
    <n v="37062.016317083362"/>
    <n v="19763.25901394531"/>
    <m/>
    <m/>
    <n v="748547.78631784488"/>
    <n v="311405.3798669792"/>
    <m/>
  </r>
  <r>
    <x v="143"/>
    <n v="24"/>
    <x v="4"/>
    <s v="Sun"/>
    <n v="1"/>
    <x v="21"/>
    <n v="-1558.8931249999998"/>
    <n v="0"/>
    <n v="46.200416666666698"/>
    <n v="9.41419985645833"/>
    <n v="36010.755956901063"/>
    <n v="14675.731433608877"/>
    <m/>
    <m/>
    <n v="799234.2737083548"/>
    <n v="311405.3798669792"/>
    <m/>
  </r>
  <r>
    <x v="144"/>
    <n v="25"/>
    <x v="4"/>
    <s v="Mon"/>
    <n v="2"/>
    <x v="21"/>
    <n v="-1827.6125624999997"/>
    <n v="0"/>
    <n v="62.8772916666667"/>
    <n v="14.4544928647917"/>
    <n v="57457.6640729883"/>
    <n v="26417.212744259919"/>
    <m/>
    <m/>
    <n v="883109.15052560298"/>
    <n v="311405.3798669792"/>
    <m/>
  </r>
  <r>
    <x v="145"/>
    <n v="26"/>
    <x v="4"/>
    <s v="Tue"/>
    <n v="3"/>
    <x v="21"/>
    <n v="-1891.1564791666667"/>
    <n v="0"/>
    <n v="53.151458333333302"/>
    <n v="15.3381200454167"/>
    <n v="50258.862402120198"/>
    <n v="29006.785102125919"/>
    <m/>
    <m/>
    <n v="962374.79802984907"/>
    <n v="311405.3798669792"/>
    <m/>
  </r>
  <r>
    <x v="146"/>
    <n v="27"/>
    <x v="4"/>
    <s v="Wed"/>
    <n v="4"/>
    <x v="21"/>
    <n v="-1856.1975"/>
    <n v="0"/>
    <n v="48.5885416666667"/>
    <n v="15.5957769610417"/>
    <n v="45094.964785156284"/>
    <n v="28948.842205643203"/>
    <m/>
    <m/>
    <n v="1036418.6050206486"/>
    <m/>
    <m/>
  </r>
  <r>
    <x v="147"/>
    <n v="28"/>
    <x v="4"/>
    <s v="Thur"/>
    <n v="5"/>
    <x v="21"/>
    <n v="-1825.7347291666658"/>
    <n v="0"/>
    <n v="48.945208333333298"/>
    <n v="15.7111050616667"/>
    <n v="44680.483340232153"/>
    <n v="28684.310144671086"/>
    <m/>
    <m/>
    <n v="1109783.3985055517"/>
    <m/>
    <m/>
  </r>
  <r>
    <x v="148"/>
    <n v="29"/>
    <x v="4"/>
    <s v="Fri"/>
    <n v="6"/>
    <x v="21"/>
    <n v="-1823.1821666666663"/>
    <n v="0"/>
    <n v="47.604374999999997"/>
    <n v="14.9684177722917"/>
    <n v="43395.72377765624"/>
    <n v="27290.152345658615"/>
    <n v="323895.43095633906"/>
    <m/>
    <n v="856573.8436725277"/>
    <n v="323895.43095633906"/>
    <m/>
  </r>
  <r>
    <x v="149"/>
    <n v="30"/>
    <x v="4"/>
    <s v="Sat"/>
    <n v="7"/>
    <x v="21"/>
    <n v="-1630.2656458333331"/>
    <n v="0"/>
    <n v="45.107291666666697"/>
    <n v="11.244229158333299"/>
    <n v="36768.433990375452"/>
    <n v="18331.080510708231"/>
    <m/>
    <m/>
    <n v="911673.35817361134"/>
    <n v="323895.43095633906"/>
    <m/>
  </r>
  <r>
    <x v="150"/>
    <n v="31"/>
    <x v="4"/>
    <s v="Sun"/>
    <n v="1"/>
    <x v="22"/>
    <n v="-1455.8659583333329"/>
    <n v="0"/>
    <n v="48.094166666666702"/>
    <n v="9.0929210891666692"/>
    <n v="35009.330022204878"/>
    <n v="13238.074275529005"/>
    <m/>
    <m/>
    <n v="959920.76247134525"/>
    <n v="323895.43095633906"/>
    <m/>
  </r>
  <r>
    <x v="151"/>
    <n v="1"/>
    <x v="5"/>
    <s v="Mon"/>
    <n v="2"/>
    <x v="22"/>
    <n v="-1518.7310208333338"/>
    <n v="0"/>
    <n v="36.9589583333333"/>
    <n v="11.0006266727083"/>
    <n v="28065.358259259967"/>
    <n v="16706.992976448677"/>
    <m/>
    <m/>
    <n v="1004693.1137070539"/>
    <n v="323895.43095633906"/>
    <m/>
  </r>
  <r>
    <x v="152"/>
    <n v="2"/>
    <x v="5"/>
    <s v="Tue"/>
    <n v="3"/>
    <x v="22"/>
    <n v="-1756.5248541666672"/>
    <n v="0"/>
    <n v="53.829374999999999"/>
    <n v="14.74060608375"/>
    <n v="47276.317535878916"/>
    <n v="25892.240951587257"/>
    <m/>
    <m/>
    <n v="1077861.67219452"/>
    <n v="323895.43095633906"/>
    <m/>
  </r>
  <r>
    <x v="153"/>
    <n v="3"/>
    <x v="5"/>
    <s v="Wed"/>
    <n v="4"/>
    <x v="22"/>
    <n v="-1882.6954166666665"/>
    <n v="0"/>
    <n v="60.294791666666697"/>
    <n v="15.394645227291701"/>
    <n v="56758.363959852453"/>
    <n v="28983.428010631458"/>
    <m/>
    <m/>
    <n v="1163603.464165004"/>
    <m/>
    <m/>
  </r>
  <r>
    <x v="154"/>
    <n v="4"/>
    <x v="5"/>
    <s v="Thur"/>
    <n v="5"/>
    <x v="22"/>
    <n v="-1873.0721458333335"/>
    <n v="0"/>
    <n v="55.752083333333303"/>
    <n v="15.609946140416699"/>
    <n v="52213.837181922718"/>
    <n v="29238.55531357307"/>
    <m/>
    <m/>
    <n v="1245055.8566604997"/>
    <m/>
    <m/>
  </r>
  <r>
    <x v="155"/>
    <n v="5"/>
    <x v="5"/>
    <s v="Fri"/>
    <n v="6"/>
    <x v="22"/>
    <n v="-1722.8714791666662"/>
    <n v="0"/>
    <n v="39.4866666666667"/>
    <n v="14.692212602916699"/>
    <n v="34015.225903680577"/>
    <n v="25312.794059418229"/>
    <n v="313666.8883254297"/>
    <n v="767284.03946738469"/>
    <n v="223432.94883078407"/>
    <n v="313666.8883254297"/>
    <n v="767284.03946738469"/>
  </r>
  <r>
    <x v="156"/>
    <n v="6"/>
    <x v="5"/>
    <s v="Sat"/>
    <n v="7"/>
    <x v="22"/>
    <n v="-1512.7234999999998"/>
    <n v="0"/>
    <n v="40.9120833333333"/>
    <n v="11.1966050791667"/>
    <n v="30944.334946145806"/>
    <n v="16937.367623474824"/>
    <m/>
    <m/>
    <n v="271314.65140040469"/>
    <n v="313666.8883254297"/>
    <n v="767284.03946738469"/>
  </r>
  <r>
    <x v="157"/>
    <n v="7"/>
    <x v="5"/>
    <s v="Sun"/>
    <n v="1"/>
    <x v="23"/>
    <n v="-1593.6903541666663"/>
    <n v="0"/>
    <n v="58.865833333333299"/>
    <n v="9.4874688912499998"/>
    <n v="46906.955386657952"/>
    <n v="15120.087657441441"/>
    <m/>
    <m/>
    <n v="333341.6944445041"/>
    <n v="313666.8883254297"/>
    <n v="767284.03946738469"/>
  </r>
  <r>
    <x v="158"/>
    <n v="8"/>
    <x v="5"/>
    <s v="Mon"/>
    <n v="2"/>
    <x v="23"/>
    <n v="-1840.710916666666"/>
    <n v="0"/>
    <n v="60.623541666666704"/>
    <n v="14.715453858749999"/>
    <n v="55795.207476414944"/>
    <n v="27086.896561505739"/>
    <m/>
    <m/>
    <n v="416223.79848242481"/>
    <n v="313666.8883254297"/>
    <n v="767284.03946738469"/>
  </r>
  <r>
    <x v="159"/>
    <n v="9"/>
    <x v="5"/>
    <s v="Tue"/>
    <n v="3"/>
    <x v="23"/>
    <n v="-1925.3373333333332"/>
    <n v="0"/>
    <n v="55.484375"/>
    <n v="15.520680239583299"/>
    <n v="53413.069302083328"/>
    <n v="29882.545103998669"/>
    <m/>
    <m/>
    <n v="499519.41288850678"/>
    <n v="313666.8883254297"/>
    <n v="767284.03946738469"/>
  </r>
  <r>
    <x v="160"/>
    <n v="10"/>
    <x v="5"/>
    <s v="Wed"/>
    <n v="4"/>
    <x v="23"/>
    <n v="-1914.7330624999997"/>
    <n v="0"/>
    <n v="59.047291666666702"/>
    <n v="15.800269175625001"/>
    <n v="56529.900802623721"/>
    <n v="30253.297786968804"/>
    <m/>
    <m/>
    <n v="586302.61147809937"/>
    <m/>
    <m/>
  </r>
  <r>
    <x v="161"/>
    <n v="11"/>
    <x v="5"/>
    <s v="Thur"/>
    <n v="5"/>
    <x v="23"/>
    <n v="-1927.5450833333332"/>
    <n v="0"/>
    <n v="50.197708333333303"/>
    <n v="15.776858847291701"/>
    <n v="48379.172946258645"/>
    <n v="30410.606701541117"/>
    <m/>
    <m/>
    <n v="665092.39112589916"/>
    <m/>
    <m/>
  </r>
  <r>
    <x v="162"/>
    <n v="12"/>
    <x v="5"/>
    <s v="Fri"/>
    <n v="6"/>
    <x v="23"/>
    <n v="-1895.7870416666667"/>
    <n v="0"/>
    <n v="46.803541666666703"/>
    <n v="15.0314809279167"/>
    <n v="44364.77389788632"/>
    <n v="28496.486760204123"/>
    <n v="284282.76780894533"/>
    <m/>
    <n v="453670.8839750443"/>
    <n v="284282.76780894533"/>
    <m/>
  </r>
  <r>
    <x v="163"/>
    <n v="13"/>
    <x v="5"/>
    <s v="Sat"/>
    <n v="7"/>
    <x v="23"/>
    <n v="-1650.2853333333335"/>
    <n v="0"/>
    <n v="47.376041666666701"/>
    <n v="11.150201825416699"/>
    <n v="39091.993356944477"/>
    <n v="18401.014536191742"/>
    <m/>
    <m/>
    <n v="511163.89186818054"/>
    <n v="284282.76780894533"/>
    <m/>
  </r>
  <r>
    <x v="164"/>
    <n v="14"/>
    <x v="5"/>
    <s v="Sun"/>
    <n v="1"/>
    <x v="24"/>
    <n v="-1582.4700208333334"/>
    <n v="0"/>
    <n v="45.268958333333302"/>
    <n v="9.4446683220833307"/>
    <n v="35818.384718426627"/>
    <n v="14945.904476411131"/>
    <m/>
    <m/>
    <n v="561928.18106301827"/>
    <n v="284282.76780894533"/>
    <m/>
  </r>
  <r>
    <x v="165"/>
    <n v="15"/>
    <x v="5"/>
    <s v="Mon"/>
    <n v="2"/>
    <x v="24"/>
    <n v="-1878.1493125"/>
    <n v="0"/>
    <n v="57.894791666666698"/>
    <n v="14.6372363402083"/>
    <n v="54367.531583040392"/>
    <n v="27490.915369262235"/>
    <m/>
    <m/>
    <n v="643786.62801532086"/>
    <n v="284282.76780894533"/>
    <m/>
  </r>
  <r>
    <x v="166"/>
    <n v="16"/>
    <x v="5"/>
    <s v="Tue"/>
    <n v="3"/>
    <x v="24"/>
    <n v="-1868.3826874999993"/>
    <n v="0"/>
    <n v="50.2522916666667"/>
    <n v="15.4504035029167"/>
    <n v="46945.255878600277"/>
    <n v="28867.266419738906"/>
    <m/>
    <m/>
    <n v="719599.15031366004"/>
    <n v="284282.76780894533"/>
    <m/>
  </r>
  <r>
    <x v="167"/>
    <n v="17"/>
    <x v="5"/>
    <s v="Wed"/>
    <n v="4"/>
    <x v="24"/>
    <n v="-1835.8001249999998"/>
    <n v="0"/>
    <n v="46.2210416666667"/>
    <n v="15.724794965416701"/>
    <n v="42426.297034648465"/>
    <n v="28867.580563111347"/>
    <m/>
    <m/>
    <n v="790893.02791141986"/>
    <m/>
    <m/>
  </r>
  <r>
    <x v="168"/>
    <n v="18"/>
    <x v="5"/>
    <s v="Thur"/>
    <n v="5"/>
    <x v="24"/>
    <n v="-1847.6338541666664"/>
    <n v="0"/>
    <n v="45.881875000000001"/>
    <n v="15.692104996458299"/>
    <n v="42386.452771321608"/>
    <n v="28993.26443459425"/>
    <m/>
    <m/>
    <n v="862272.7451173357"/>
    <m/>
    <m/>
  </r>
  <r>
    <x v="169"/>
    <n v="19"/>
    <x v="5"/>
    <s v="Fri"/>
    <n v="6"/>
    <x v="24"/>
    <n v="-1870.1841458333331"/>
    <n v="0"/>
    <n v="49.706249999999997"/>
    <n v="14.935519144583299"/>
    <n v="46479.920349414053"/>
    <n v="27932.171113989913"/>
    <n v="344481.07316886936"/>
    <m/>
    <n v="592203.76341187034"/>
    <n v="344481.07316886936"/>
    <m/>
  </r>
  <r>
    <x v="170"/>
    <n v="20"/>
    <x v="5"/>
    <s v="Sat"/>
    <n v="7"/>
    <x v="24"/>
    <n v="-1653.4769166666665"/>
    <n v="0"/>
    <n v="46.334583333333299"/>
    <n v="11.072494978125"/>
    <n v="38306.581992517327"/>
    <n v="18308.114856237276"/>
    <m/>
    <m/>
    <n v="648818.460260625"/>
    <n v="344481.07316886936"/>
    <m/>
  </r>
  <r>
    <x v="171"/>
    <n v="21"/>
    <x v="5"/>
    <s v="Sun"/>
    <n v="1"/>
    <x v="25"/>
    <n v="-1510.3731666666665"/>
    <n v="0"/>
    <n v="48.5022916666667"/>
    <n v="9.2895798637499993"/>
    <n v="36628.279927586824"/>
    <n v="14030.732155814987"/>
    <m/>
    <m/>
    <n v="699477.47234402678"/>
    <n v="344481.07316886936"/>
    <m/>
  </r>
  <r>
    <x v="172"/>
    <n v="22"/>
    <x v="5"/>
    <s v="Mon"/>
    <n v="2"/>
    <x v="25"/>
    <n v="-1856.1417083333338"/>
    <n v="0"/>
    <n v="57.571458333333297"/>
    <n v="14.975608101875"/>
    <n v="53430.392511037302"/>
    <n v="27796.850805544778"/>
    <m/>
    <m/>
    <n v="780704.71566060884"/>
    <n v="344481.07316886936"/>
    <m/>
  </r>
  <r>
    <x v="173"/>
    <n v="23"/>
    <x v="5"/>
    <s v="Tue"/>
    <n v="3"/>
    <x v="25"/>
    <n v="-1915.453041666666"/>
    <n v="0"/>
    <n v="55.677500000000002"/>
    <n v="15.782693392500001"/>
    <n v="53323.818363697901"/>
    <n v="30231.008064356516"/>
    <m/>
    <m/>
    <n v="864259.54208866321"/>
    <n v="344481.07316886936"/>
    <m/>
  </r>
  <r>
    <x v="174"/>
    <n v="24"/>
    <x v="5"/>
    <s v="Wed"/>
    <n v="4"/>
    <x v="25"/>
    <n v="-1912.0768333333328"/>
    <n v="0"/>
    <n v="44.748125000000002"/>
    <n v="16.077413186874999"/>
    <n v="42780.926573802077"/>
    <n v="30741.249294551515"/>
    <m/>
    <m/>
    <n v="937781.71795701678"/>
    <m/>
    <m/>
  </r>
  <r>
    <x v="175"/>
    <n v="25"/>
    <x v="5"/>
    <s v="Thur"/>
    <n v="5"/>
    <x v="25"/>
    <n v="-1861.8673124999989"/>
    <n v="0"/>
    <n v="43.979583333333302"/>
    <n v="16.051100957916699"/>
    <n v="40942.07431285151"/>
    <n v="29885.020203182521"/>
    <m/>
    <m/>
    <n v="1008608.8124730508"/>
    <m/>
    <m/>
  </r>
  <r>
    <x v="176"/>
    <n v="26"/>
    <x v="5"/>
    <s v="Fri"/>
    <n v="6"/>
    <x v="25"/>
    <n v="-1827.1759166666664"/>
    <n v="0"/>
    <n v="50.701875000000001"/>
    <n v="15.2814430177083"/>
    <n v="46320.622464921871"/>
    <n v="27921.884653870591"/>
    <n v="306730.42432796874"/>
    <m/>
    <n v="776120.89526387455"/>
    <n v="306730.42432796874"/>
    <m/>
  </r>
  <r>
    <x v="177"/>
    <n v="27"/>
    <x v="5"/>
    <s v="Sat"/>
    <n v="7"/>
    <x v="25"/>
    <n v="-1605.6212916666664"/>
    <n v="0"/>
    <n v="41.888958333333299"/>
    <n v="11.391219801249999"/>
    <n v="33628.901692868887"/>
    <n v="18289.98505094193"/>
    <m/>
    <m/>
    <n v="828039.7820076854"/>
    <n v="306730.42432796874"/>
    <m/>
  </r>
  <r>
    <x v="178"/>
    <n v="28"/>
    <x v="5"/>
    <s v="Sun"/>
    <n v="1"/>
    <x v="26"/>
    <n v="-1477.4148958333328"/>
    <n v="0"/>
    <n v="46.696041666666702"/>
    <n v="9.4251912689583293"/>
    <n v="34494.713767393674"/>
    <n v="13924.917976837309"/>
    <m/>
    <m/>
    <n v="876459.41375191638"/>
    <n v="306730.42432796874"/>
    <m/>
  </r>
  <r>
    <x v="179"/>
    <n v="29"/>
    <x v="5"/>
    <s v="Mon"/>
    <n v="2"/>
    <x v="26"/>
    <n v="-1792.0531249999997"/>
    <n v="0"/>
    <n v="53.878541666666699"/>
    <n v="14.2875708047917"/>
    <n v="48276.604482096373"/>
    <n v="25604.085909385729"/>
    <m/>
    <m/>
    <n v="950340.10414339846"/>
    <n v="306730.42432796874"/>
    <m/>
  </r>
  <r>
    <x v="180"/>
    <n v="30"/>
    <x v="5"/>
    <s v="Tue"/>
    <n v="3"/>
    <x v="26"/>
    <n v="-1822.8231041666661"/>
    <n v="0"/>
    <n v="47.1191666666667"/>
    <n v="14.97906924125"/>
    <n v="42944.952824539949"/>
    <n v="27304.193491862752"/>
    <m/>
    <m/>
    <n v="1020589.2504598012"/>
    <n v="306730.42432796874"/>
    <m/>
  </r>
  <r>
    <x v="181"/>
    <n v="1"/>
    <x v="6"/>
    <s v="Wed"/>
    <n v="4"/>
    <x v="26"/>
    <n v="-1925.9810208333329"/>
    <n v="0"/>
    <n v="65.948333333333295"/>
    <n v="15.879800879375001"/>
    <n v="63507.619177795088"/>
    <n v="30584.195108288721"/>
    <m/>
    <m/>
    <n v="1114681.0647458851"/>
    <m/>
    <m/>
  </r>
  <r>
    <x v="182"/>
    <n v="2"/>
    <x v="6"/>
    <s v="Thur"/>
    <n v="5"/>
    <x v="26"/>
    <n v="-1891.3662708333331"/>
    <n v="0"/>
    <n v="47.673333333333296"/>
    <n v="16.026494891458299"/>
    <n v="45083.867342430516"/>
    <n v="30311.971877386946"/>
    <m/>
    <m/>
    <n v="1190076.9039657025"/>
    <m/>
    <m/>
  </r>
  <r>
    <x v="183"/>
    <n v="3"/>
    <x v="6"/>
    <s v="Fri"/>
    <n v="6"/>
    <x v="26"/>
    <n v="-1784.4962499999999"/>
    <n v="0"/>
    <n v="43.867291666666702"/>
    <n v="14.97552235125"/>
    <n v="39140.508738411489"/>
    <n v="26723.763477596807"/>
    <n v="307055.01584676636"/>
    <m/>
    <n v="948886.16033494449"/>
    <n v="307055.01584676636"/>
    <m/>
  </r>
  <r>
    <x v="184"/>
    <n v="4"/>
    <x v="6"/>
    <s v="Sat"/>
    <n v="7"/>
    <x v="26"/>
    <n v="-1559.5491666666669"/>
    <n v="0"/>
    <n v="58.817500000000003"/>
    <n v="11.2111917383333"/>
    <n v="45864.391555208342"/>
    <n v="17484.404732857918"/>
    <m/>
    <m/>
    <n v="1012234.9566230108"/>
    <n v="307055.01584676636"/>
    <m/>
  </r>
  <r>
    <x v="185"/>
    <n v="5"/>
    <x v="6"/>
    <s v="Sun"/>
    <n v="1"/>
    <x v="27"/>
    <n v="-1572.5706250000001"/>
    <n v="0"/>
    <n v="53.2870833333333"/>
    <n v="9.4495642185416706"/>
    <n v="41898.850970963518"/>
    <n v="14860.107109129713"/>
    <m/>
    <m/>
    <n v="1068993.9147031039"/>
    <n v="307055.01584676636"/>
    <m/>
  </r>
  <r>
    <x v="186"/>
    <n v="6"/>
    <x v="6"/>
    <s v="Mon"/>
    <n v="2"/>
    <x v="27"/>
    <n v="-1773.1729374999998"/>
    <n v="0"/>
    <n v="52.859791666666702"/>
    <n v="14.5776596345833"/>
    <n v="46864.776032610702"/>
    <n v="25848.711556129245"/>
    <m/>
    <m/>
    <n v="1141707.4022918439"/>
    <n v="307055.01584676636"/>
    <m/>
  </r>
  <r>
    <x v="187"/>
    <n v="7"/>
    <x v="6"/>
    <s v="Tue"/>
    <n v="3"/>
    <x v="27"/>
    <n v="-1793.9285625"/>
    <n v="0"/>
    <n v="53.293125000000003"/>
    <n v="15.492247383541701"/>
    <n v="47802.029561191412"/>
    <n v="27791.985078651349"/>
    <m/>
    <n v="743857.45888267877"/>
    <n v="473443.95804900792"/>
    <n v="307055.01584676636"/>
    <n v="743857.45888267877"/>
  </r>
  <r>
    <x v="188"/>
    <n v="8"/>
    <x v="6"/>
    <s v="Wed"/>
    <n v="4"/>
    <x v="27"/>
    <n v="-1794.2589791666662"/>
    <n v="0"/>
    <n v="54.302500000000002"/>
    <n v="14.5821914602083"/>
    <n v="48716.374108098949"/>
    <n v="26164.227963406222"/>
    <m/>
    <m/>
    <n v="548324.56012051308"/>
    <m/>
    <n v="743857.45888267877"/>
  </r>
  <r>
    <x v="189"/>
    <n v="9"/>
    <x v="6"/>
    <s v="Thur"/>
    <n v="5"/>
    <x v="27"/>
    <n v="-1865.3193124999996"/>
    <n v="0"/>
    <n v="56.286666666666697"/>
    <n v="14.874196694166701"/>
    <n v="52496.303184791686"/>
    <n v="27745.126351552797"/>
    <m/>
    <m/>
    <n v="628565.98965685756"/>
    <m/>
    <n v="743857.45888267877"/>
  </r>
  <r>
    <x v="190"/>
    <n v="10"/>
    <x v="6"/>
    <s v="Fri"/>
    <n v="6"/>
    <x v="27"/>
    <n v="-1773.4196666666667"/>
    <n v="0"/>
    <n v="47.889375000000001"/>
    <n v="14.217035098125001"/>
    <n v="42463.979724687502"/>
    <n v="25212.769644705138"/>
    <n v="319312.65788787545"/>
    <m/>
    <n v="376930.08113837475"/>
    <n v="319312.65788787545"/>
    <n v="743857.45888267877"/>
  </r>
  <r>
    <x v="191"/>
    <n v="11"/>
    <x v="6"/>
    <s v="Sat"/>
    <n v="7"/>
    <x v="27"/>
    <n v="-1521.7409583333335"/>
    <n v="0"/>
    <n v="43.853333333333303"/>
    <n v="11.1957329485417"/>
    <n v="33366.706746388867"/>
    <n v="17037.005386357923"/>
    <m/>
    <m/>
    <n v="427333.79327112157"/>
    <n v="319312.65788787545"/>
    <n v="743857.45888267877"/>
  </r>
  <r>
    <x v="192"/>
    <n v="12"/>
    <x v="6"/>
    <s v="Sun"/>
    <n v="1"/>
    <x v="28"/>
    <n v="-1556.1089166666668"/>
    <n v="0"/>
    <n v="50.741041666666703"/>
    <n v="8.5716352629166703"/>
    <n v="39479.293689227459"/>
    <n v="13338.39806303906"/>
    <m/>
    <m/>
    <n v="480151.48502338806"/>
    <n v="319312.65788787545"/>
    <m/>
  </r>
  <r>
    <x v="193"/>
    <n v="13"/>
    <x v="6"/>
    <s v="Mon"/>
    <n v="2"/>
    <x v="28"/>
    <n v="-1758.5100416666667"/>
    <n v="0"/>
    <n v="47.847499999999997"/>
    <n v="12.921696739791701"/>
    <n v="42070.154609322912"/>
    <n v="22722.933472295135"/>
    <m/>
    <m/>
    <n v="544944.57310500613"/>
    <n v="319312.65788787545"/>
    <m/>
  </r>
  <r>
    <x v="194"/>
    <n v="14"/>
    <x v="6"/>
    <s v="Tue"/>
    <n v="3"/>
    <x v="28"/>
    <n v="-1832.1261666666662"/>
    <n v="0"/>
    <n v="57.858958333333298"/>
    <n v="13.776386395416701"/>
    <n v="53002.45576928815"/>
    <n v="25240.07799715361"/>
    <m/>
    <m/>
    <n v="623187.10687144788"/>
    <n v="319312.65788787545"/>
    <m/>
  </r>
  <r>
    <x v="195"/>
    <n v="15"/>
    <x v="6"/>
    <s v="Wed"/>
    <n v="4"/>
    <x v="28"/>
    <n v="-1851.2408541666662"/>
    <n v="0"/>
    <n v="54.454791666666701"/>
    <n v="14.0613927129167"/>
    <n v="50404.467519233956"/>
    <n v="26031.024656632846"/>
    <m/>
    <m/>
    <n v="699622.59904731472"/>
    <m/>
    <m/>
  </r>
  <r>
    <x v="196"/>
    <n v="16"/>
    <x v="6"/>
    <s v="Thur"/>
    <n v="5"/>
    <x v="28"/>
    <n v="-1773.7863958333328"/>
    <n v="0"/>
    <n v="45.500208333333298"/>
    <n v="14.388667748333299"/>
    <n v="40353.82527462452"/>
    <n v="25522.42310615944"/>
    <m/>
    <m/>
    <n v="765498.84742809867"/>
    <m/>
    <m/>
  </r>
  <r>
    <x v="197"/>
    <n v="17"/>
    <x v="6"/>
    <s v="Fri"/>
    <n v="6"/>
    <x v="28"/>
    <n v="-1659.7306458333326"/>
    <n v="0"/>
    <n v="40.463333333333303"/>
    <n v="14.415601017083301"/>
    <n v="33579.117182951348"/>
    <n v="23926.014786159314"/>
    <n v="313609.02032873267"/>
    <m/>
    <n v="509394.95906847669"/>
    <n v="313609.02032873267"/>
    <m/>
  </r>
  <r>
    <x v="198"/>
    <n v="18"/>
    <x v="6"/>
    <s v="Sat"/>
    <n v="7"/>
    <x v="28"/>
    <n v="-1535.1376458333332"/>
    <n v="0"/>
    <n v="58.030833333333298"/>
    <n v="10.7696158097917"/>
    <n v="44542.658434539902"/>
    <n v="16532.842660773076"/>
    <m/>
    <m/>
    <n v="570470.46016378968"/>
    <n v="313609.02032873267"/>
    <m/>
  </r>
  <r>
    <x v="199"/>
    <n v="19"/>
    <x v="6"/>
    <s v="Sun"/>
    <n v="1"/>
    <x v="29"/>
    <n v="-1557.2168541666667"/>
    <n v="0"/>
    <n v="55.346458333333302"/>
    <n v="9.1107822483333294"/>
    <n v="43093.218867549891"/>
    <n v="14187.463671747139"/>
    <m/>
    <m/>
    <n v="627751.14270308672"/>
    <n v="313609.02032873267"/>
    <m/>
  </r>
  <r>
    <x v="200"/>
    <n v="20"/>
    <x v="6"/>
    <s v="Mon"/>
    <n v="2"/>
    <x v="29"/>
    <n v="-1738.5429791666663"/>
    <n v="0"/>
    <n v="48.818958333333299"/>
    <n v="13.9960550697917"/>
    <n v="42436.928630323309"/>
    <n v="24332.743277616384"/>
    <m/>
    <m/>
    <n v="694520.81461102644"/>
    <n v="313609.02032873267"/>
    <m/>
  </r>
  <r>
    <x v="201"/>
    <n v="21"/>
    <x v="6"/>
    <s v="Tue"/>
    <n v="3"/>
    <x v="29"/>
    <n v="-1832.845"/>
    <n v="0"/>
    <n v="58.238541666666698"/>
    <n v="14.878162811041699"/>
    <n v="53371.109950520862"/>
    <n v="27269.366317403725"/>
    <m/>
    <m/>
    <n v="775161.29087895108"/>
    <n v="313609.02032873267"/>
    <m/>
  </r>
  <r>
    <x v="202"/>
    <n v="22"/>
    <x v="6"/>
    <s v="Wed"/>
    <n v="4"/>
    <x v="29"/>
    <n v="-1830.5173541666663"/>
    <n v="0"/>
    <n v="53.9589583333333"/>
    <n v="14.849574088958301"/>
    <n v="49386.404820961332"/>
    <n v="27182.403071821835"/>
    <m/>
    <m/>
    <n v="851730.09877173428"/>
    <m/>
    <m/>
  </r>
  <r>
    <x v="203"/>
    <n v="23"/>
    <x v="6"/>
    <s v="Thur"/>
    <n v="5"/>
    <x v="29"/>
    <n v="-1846.2458749999996"/>
    <n v="0"/>
    <n v="58.531666666666702"/>
    <n v="14.895569387708299"/>
    <n v="54031.924070104185"/>
    <n v="27500.883537832717"/>
    <m/>
    <m/>
    <n v="933262.90637967119"/>
    <m/>
    <m/>
  </r>
  <r>
    <x v="204"/>
    <n v="24"/>
    <x v="6"/>
    <s v="Fri"/>
    <n v="6"/>
    <x v="29"/>
    <n v="-1805.5046458333338"/>
    <n v="0"/>
    <n v="50.807499999999997"/>
    <n v="14.1220988445833"/>
    <n v="45866.588646588549"/>
    <n v="25497.515072812705"/>
    <n v="303431.97247918823"/>
    <m/>
    <n v="701195.03761988424"/>
    <n v="303431.97247918823"/>
    <m/>
  </r>
  <r>
    <x v="205"/>
    <n v="25"/>
    <x v="6"/>
    <s v="Sat"/>
    <n v="7"/>
    <x v="29"/>
    <n v="-1585.7135416666667"/>
    <n v="0"/>
    <n v="45.040833333333303"/>
    <n v="10.5166987739583"/>
    <n v="35710.929672309008"/>
    <n v="16676.47165949491"/>
    <m/>
    <m/>
    <n v="753582.43895168812"/>
    <n v="303431.97247918823"/>
    <m/>
  </r>
  <r>
    <x v="206"/>
    <n v="26"/>
    <x v="6"/>
    <s v="Sun"/>
    <n v="1"/>
    <x v="30"/>
    <n v="-1432.0211666666671"/>
    <n v="0"/>
    <n v="48.798333333333296"/>
    <n v="9.0422497739583303"/>
    <n v="34940.123115694427"/>
    <n v="12948.693070595215"/>
    <m/>
    <m/>
    <n v="801471.25513797777"/>
    <n v="303431.97247918823"/>
    <m/>
  </r>
  <r>
    <x v="207"/>
    <n v="27"/>
    <x v="6"/>
    <s v="Mon"/>
    <n v="2"/>
    <x v="30"/>
    <n v="-1716.0998125000003"/>
    <n v="0"/>
    <n v="52.811041666666704"/>
    <n v="13.6461152164583"/>
    <n v="45314.509351048218"/>
    <n v="23418.095764317492"/>
    <m/>
    <m/>
    <n v="870203.86025334348"/>
    <n v="303431.97247918823"/>
    <m/>
  </r>
  <r>
    <x v="208"/>
    <n v="28"/>
    <x v="6"/>
    <s v="Tue"/>
    <n v="3"/>
    <x v="30"/>
    <n v="-1743.9179375000003"/>
    <n v="0"/>
    <n v="45.473750000000003"/>
    <n v="14.417137478541701"/>
    <n v="39651.244155195323"/>
    <n v="25142.304656232398"/>
    <m/>
    <m/>
    <n v="934997.40906477114"/>
    <n v="303431.97247918823"/>
    <m/>
  </r>
  <r>
    <x v="209"/>
    <n v="29"/>
    <x v="6"/>
    <s v="Wed"/>
    <n v="4"/>
    <x v="30"/>
    <n v="-1745.5330624999997"/>
    <n v="0"/>
    <n v="44.189166666666701"/>
    <n v="14.295771756875"/>
    <n v="38566.825710494813"/>
    <n v="24953.742255579022"/>
    <m/>
    <m/>
    <n v="998517.97703084501"/>
    <m/>
    <m/>
  </r>
  <r>
    <x v="210"/>
    <n v="30"/>
    <x v="6"/>
    <s v="Thur"/>
    <n v="5"/>
    <x v="30"/>
    <n v="-1807.6476458333329"/>
    <n v="0"/>
    <n v="59.343541666666702"/>
    <n v="14.240358469791699"/>
    <n v="53636.106694581184"/>
    <n v="25741.550463741729"/>
    <m/>
    <m/>
    <n v="1077895.634189168"/>
    <m/>
    <m/>
  </r>
  <r>
    <x v="211"/>
    <n v="31"/>
    <x v="6"/>
    <s v="Fri"/>
    <n v="6"/>
    <x v="30"/>
    <n v="-1721.7653124999999"/>
    <n v="0"/>
    <n v="43.683958333333301"/>
    <n v="13.6428582697917"/>
    <n v="37606.762085514296"/>
    <n v="23489.800132281114"/>
    <n v="323897.10465835716"/>
    <m/>
    <n v="815095.09174860618"/>
    <n v="323897.10465835716"/>
    <m/>
  </r>
  <r>
    <x v="212"/>
    <n v="1"/>
    <x v="7"/>
    <s v="Sat"/>
    <n v="7"/>
    <x v="30"/>
    <n v="-1560.3000833333333"/>
    <n v="0"/>
    <n v="53.068541666666697"/>
    <n v="10.054759951458299"/>
    <n v="41401.424992439257"/>
    <n v="15688.442790157047"/>
    <m/>
    <m/>
    <n v="872184.95953120245"/>
    <n v="323897.10465835716"/>
    <m/>
  </r>
  <r>
    <x v="213"/>
    <n v="2"/>
    <x v="7"/>
    <s v="Sun"/>
    <n v="1"/>
    <x v="31"/>
    <n v="-1420.4499583333329"/>
    <n v="0"/>
    <n v="44.2558333333333"/>
    <n v="8.1641326404166694"/>
    <n v="31431.598307170105"/>
    <n v="11596.741868907662"/>
    <m/>
    <m/>
    <n v="915213.29970728024"/>
    <n v="323897.10465835716"/>
    <m/>
  </r>
  <r>
    <x v="214"/>
    <n v="3"/>
    <x v="7"/>
    <s v="Mon"/>
    <n v="2"/>
    <x v="31"/>
    <n v="-1455.4021666666665"/>
    <n v="0"/>
    <n v="40.4785416666667"/>
    <n v="10.3874349520833"/>
    <n v="29456.278622586826"/>
    <n v="15117.895335371097"/>
    <m/>
    <m/>
    <n v="959787.47366523813"/>
    <n v="323897.10465835716"/>
    <m/>
  </r>
  <r>
    <x v="215"/>
    <n v="4"/>
    <x v="7"/>
    <s v="Tue"/>
    <n v="3"/>
    <x v="31"/>
    <n v="-1643.0419583333332"/>
    <n v="0"/>
    <n v="46.014166666666704"/>
    <n v="13.60690617375"/>
    <n v="37801.603255538226"/>
    <n v="22356.717766576123"/>
    <m/>
    <m/>
    <n v="1019945.7946873525"/>
    <n v="323897.10465835716"/>
    <m/>
  </r>
  <r>
    <x v="216"/>
    <n v="5"/>
    <x v="7"/>
    <s v="Wed"/>
    <n v="4"/>
    <x v="31"/>
    <n v="-1778.27775"/>
    <n v="0"/>
    <n v="60.474791666666697"/>
    <n v="14.271883420625"/>
    <n v="53770.488228359398"/>
    <n v="25379.372737491329"/>
    <m/>
    <m/>
    <n v="1099095.6556532031"/>
    <m/>
    <m/>
  </r>
  <r>
    <x v="217"/>
    <n v="6"/>
    <x v="7"/>
    <s v="Thur"/>
    <n v="5"/>
    <x v="31"/>
    <n v="-1821.1498958333325"/>
    <n v="0"/>
    <n v="50.840416666666698"/>
    <n v="14.577606403541701"/>
    <n v="46294.009758311637"/>
    <n v="26548.00638330929"/>
    <m/>
    <m/>
    <n v="1171937.6717948241"/>
    <m/>
    <m/>
  </r>
  <r>
    <x v="218"/>
    <n v="7"/>
    <x v="7"/>
    <s v="Fri"/>
    <n v="6"/>
    <x v="31"/>
    <n v="-1809.3283541666669"/>
    <n v="0"/>
    <n v="55.216041666666698"/>
    <n v="13.836305246666701"/>
    <n v="49951.974896174084"/>
    <n v="25034.41939969908"/>
    <n v="291116.99610496755"/>
    <n v="721419.01597975171"/>
    <n v="234388.05400597793"/>
    <n v="291116.99610496755"/>
    <n v="721419.01597975171"/>
  </r>
  <r>
    <x v="219"/>
    <n v="8"/>
    <x v="7"/>
    <s v="Sat"/>
    <n v="7"/>
    <x v="31"/>
    <n v="-1533.3121249999997"/>
    <n v="0"/>
    <n v="45.0995833333333"/>
    <n v="10.865511069166701"/>
    <n v="34575.868978723927"/>
    <n v="16660.219866675012"/>
    <m/>
    <m/>
    <n v="285624.14285137685"/>
    <n v="291116.99610496755"/>
    <n v="721419.01597975171"/>
  </r>
  <r>
    <x v="220"/>
    <n v="9"/>
    <x v="7"/>
    <s v="Sun"/>
    <n v="1"/>
    <x v="32"/>
    <n v="-1514.230125"/>
    <n v="0"/>
    <n v="50.986041666666701"/>
    <n v="9.1240237762500005"/>
    <n v="38602.300123085966"/>
    <n v="13815.871663214011"/>
    <m/>
    <m/>
    <n v="338042.31463767681"/>
    <n v="291116.99610496755"/>
    <n v="721419.01597975171"/>
  </r>
  <r>
    <x v="221"/>
    <n v="10"/>
    <x v="7"/>
    <s v="Mon"/>
    <n v="2"/>
    <x v="32"/>
    <n v="-1751.9471666666659"/>
    <n v="0"/>
    <n v="54.6122916666667"/>
    <n v="14.0610940047917"/>
    <n v="47838.924825295144"/>
    <n v="24634.293801928463"/>
    <m/>
    <m/>
    <n v="410515.53326490044"/>
    <n v="291116.99610496755"/>
    <n v="721419.01597975171"/>
  </r>
  <r>
    <x v="222"/>
    <n v="11"/>
    <x v="7"/>
    <s v="Tue"/>
    <n v="3"/>
    <x v="32"/>
    <n v="-1859.3130000000001"/>
    <n v="0"/>
    <n v="60.132916666666702"/>
    <n v="14.993448760208301"/>
    <n v="55902.956843125037"/>
    <n v="27877.514194689178"/>
    <m/>
    <m/>
    <n v="494296.00430271466"/>
    <n v="291116.99610496755"/>
    <n v="721419.01597975171"/>
  </r>
  <r>
    <x v="223"/>
    <n v="12"/>
    <x v="7"/>
    <s v="Wed"/>
    <n v="4"/>
    <x v="32"/>
    <n v="-1889.0196041666661"/>
    <n v="0"/>
    <n v="55.244583333333303"/>
    <n v="15.387732428125"/>
    <n v="52179.050470342838"/>
    <n v="29067.728220399258"/>
    <m/>
    <m/>
    <n v="575542.78299345681"/>
    <m/>
    <m/>
  </r>
  <r>
    <x v="224"/>
    <n v="13"/>
    <x v="7"/>
    <s v="Thur"/>
    <n v="5"/>
    <x v="32"/>
    <n v="-1892.0472499999994"/>
    <n v="0"/>
    <n v="53.638750000000002"/>
    <n v="15.355832947916699"/>
    <n v="50743.524715468739"/>
    <n v="29053.961500565176"/>
    <m/>
    <m/>
    <n v="655340.26920949074"/>
    <m/>
    <m/>
  </r>
  <r>
    <x v="225"/>
    <n v="14"/>
    <x v="7"/>
    <s v="Fri"/>
    <n v="6"/>
    <x v="32"/>
    <n v="-1817.7166666666662"/>
    <n v="0"/>
    <n v="45.006041666666697"/>
    <n v="14.6823450195833"/>
    <n v="40904.116019097237"/>
    <n v="26688.343247846886"/>
    <n v="283281.82204686425"/>
    <m/>
    <n v="439650.90642957058"/>
    <n v="283281.82204686425"/>
    <m/>
  </r>
  <r>
    <x v="226"/>
    <n v="15"/>
    <x v="7"/>
    <s v="Sat"/>
    <n v="7"/>
    <x v="32"/>
    <n v="-1640.076520833333"/>
    <n v="0"/>
    <n v="47.032708333333296"/>
    <n v="11.226831222916701"/>
    <n v="38568.62032435109"/>
    <n v="18412.862292064256"/>
    <m/>
    <m/>
    <n v="496632.38904598594"/>
    <n v="283281.82204686425"/>
    <m/>
  </r>
  <r>
    <x v="227"/>
    <n v="16"/>
    <x v="7"/>
    <s v="Sun"/>
    <n v="1"/>
    <x v="33"/>
    <n v="-1593.0745416666662"/>
    <n v="0"/>
    <n v="52.203958333333297"/>
    <n v="9.6729120502083301"/>
    <n v="41582.398497530339"/>
    <n v="15409.669930967608"/>
    <m/>
    <m/>
    <n v="553624.45747448388"/>
    <n v="283281.82204686425"/>
    <m/>
  </r>
  <r>
    <x v="228"/>
    <n v="17"/>
    <x v="7"/>
    <s v="Mon"/>
    <n v="2"/>
    <x v="33"/>
    <n v="-1871.4773333333339"/>
    <n v="0"/>
    <n v="56.061666666666703"/>
    <n v="14.889784070625"/>
    <n v="52459.069217777826"/>
    <n v="27865.893386402429"/>
    <m/>
    <m/>
    <n v="633949.42007866409"/>
    <n v="283281.82204686425"/>
    <m/>
  </r>
  <r>
    <x v="229"/>
    <n v="18"/>
    <x v="7"/>
    <s v="Tue"/>
    <n v="3"/>
    <x v="33"/>
    <n v="-1900.4641041666664"/>
    <n v="0"/>
    <n v="53.641666666666701"/>
    <n v="15.8479234285417"/>
    <n v="50972.03099383683"/>
    <n v="30118.409601525425"/>
    <m/>
    <m/>
    <n v="715039.86067402631"/>
    <n v="283281.82204686425"/>
    <m/>
  </r>
  <r>
    <x v="230"/>
    <n v="19"/>
    <x v="7"/>
    <s v="Wed"/>
    <n v="4"/>
    <x v="33"/>
    <n v="-1853.5549999999992"/>
    <n v="0"/>
    <n v="48.002083333333303"/>
    <n v="16.266263623333298"/>
    <n v="44487.250786458288"/>
    <n v="30150.414270347537"/>
    <m/>
    <m/>
    <n v="789677.52573083213"/>
    <m/>
    <m/>
  </r>
  <r>
    <x v="231"/>
    <n v="20"/>
    <x v="7"/>
    <s v="Thur"/>
    <n v="5"/>
    <x v="33"/>
    <n v="-1826.8930208333334"/>
    <n v="0"/>
    <n v="45.499791666666702"/>
    <n v="16.241254872500001"/>
    <n v="41561.625922602027"/>
    <n v="29671.035176145622"/>
    <m/>
    <m/>
    <n v="860910.18682957976"/>
    <m/>
    <m/>
  </r>
  <r>
    <x v="232"/>
    <n v="21"/>
    <x v="7"/>
    <s v="Fri"/>
    <n v="6"/>
    <x v="33"/>
    <n v="-1818.2921041666668"/>
    <n v="0"/>
    <n v="48.225625000000001"/>
    <n v="15.5186219920833"/>
    <n v="43844.136578001307"/>
    <n v="28217.387835752255"/>
    <n v="324739.49332076596"/>
    <m/>
    <n v="608232.21792256739"/>
    <n v="324739.49332076596"/>
    <m/>
  </r>
  <r>
    <x v="233"/>
    <n v="22"/>
    <x v="7"/>
    <s v="Sat"/>
    <n v="7"/>
    <x v="33"/>
    <n v="-1681.9955833333331"/>
    <n v="0"/>
    <n v="51.127708333333302"/>
    <n v="11.9904595747917"/>
    <n v="42998.289801310733"/>
    <n v="20167.900046936516"/>
    <m/>
    <m/>
    <n v="671398.40777081461"/>
    <n v="324739.49332076596"/>
    <m/>
  </r>
  <r>
    <x v="234"/>
    <n v="23"/>
    <x v="7"/>
    <s v="Sun"/>
    <n v="1"/>
    <x v="34"/>
    <n v="-1584.4127291666666"/>
    <n v="0"/>
    <n v="51.480416666666699"/>
    <n v="10.145005853124999"/>
    <n v="40783.113734735271"/>
    <n v="16073.876411161587"/>
    <m/>
    <m/>
    <n v="728255.39791671152"/>
    <n v="324739.49332076596"/>
    <m/>
  </r>
  <r>
    <x v="235"/>
    <n v="24"/>
    <x v="7"/>
    <s v="Mon"/>
    <n v="2"/>
    <x v="34"/>
    <n v="-1798.8793333333331"/>
    <n v="0"/>
    <n v="48.307708333333302"/>
    <n v="14.401744979791699"/>
    <n v="43449.869080763856"/>
    <n v="25907.001408084368"/>
    <m/>
    <m/>
    <n v="797612.26840555971"/>
    <n v="324739.49332076596"/>
    <m/>
  </r>
  <r>
    <x v="236"/>
    <n v="25"/>
    <x v="7"/>
    <s v="Tue"/>
    <n v="3"/>
    <x v="34"/>
    <n v="-1836.7161458333333"/>
    <n v="0"/>
    <n v="51.088958333333302"/>
    <n v="15.342467823750001"/>
    <n v="46917.957322319846"/>
    <n v="28179.758368810031"/>
    <m/>
    <m/>
    <n v="872709.98409668962"/>
    <n v="324739.49332076596"/>
    <m/>
  </r>
  <r>
    <x v="237"/>
    <n v="26"/>
    <x v="7"/>
    <s v="Wed"/>
    <n v="4"/>
    <x v="34"/>
    <n v="-1833.1643958333332"/>
    <n v="0"/>
    <n v="46.533124999999998"/>
    <n v="15.75093176625"/>
    <n v="42651.433988430981"/>
    <n v="28874.047315089738"/>
    <m/>
    <m/>
    <n v="944235.46540021035"/>
    <m/>
    <m/>
  </r>
  <r>
    <x v="238"/>
    <n v="27"/>
    <x v="7"/>
    <s v="Thur"/>
    <n v="5"/>
    <x v="34"/>
    <n v="-1807.902541666667"/>
    <n v="0"/>
    <n v="42.779375000000002"/>
    <n v="15.716543546458301"/>
    <n v="38670.470396705736"/>
    <n v="28413.979023856813"/>
    <m/>
    <m/>
    <n v="1011319.9148207729"/>
    <m/>
    <m/>
  </r>
  <r>
    <x v="239"/>
    <n v="28"/>
    <x v="7"/>
    <s v="Fri"/>
    <n v="6"/>
    <x v="34"/>
    <n v="-1773.5623749999995"/>
    <n v="0"/>
    <n v="45.222708333333301"/>
    <n v="15.017001177499999"/>
    <n v="40102.646997799442"/>
    <n v="26633.588273744688"/>
    <n v="317904.80179751734"/>
    <m/>
    <n v="760151.34829479968"/>
    <n v="317904.80179751734"/>
    <m/>
  </r>
  <r>
    <x v="240"/>
    <n v="29"/>
    <x v="7"/>
    <s v="Sat"/>
    <n v="7"/>
    <x v="34"/>
    <n v="-1631.8721041666665"/>
    <n v="0"/>
    <n v="54.202500000000001"/>
    <n v="11.5288644177083"/>
    <n v="44225.773863046874"/>
    <n v="18813.632235977853"/>
    <m/>
    <m/>
    <n v="823190.75439382438"/>
    <n v="317904.80179751734"/>
    <m/>
  </r>
  <r>
    <x v="241"/>
    <n v="30"/>
    <x v="7"/>
    <s v="Sun"/>
    <n v="1"/>
    <x v="35"/>
    <n v="-1611.5668333333333"/>
    <n v="0"/>
    <n v="49.050208333333302"/>
    <n v="10.1344188564583"/>
    <n v="39523.844459045111"/>
    <n v="16332.293304176123"/>
    <m/>
    <m/>
    <n v="879046.89215704566"/>
    <n v="317904.80179751734"/>
    <m/>
  </r>
  <r>
    <x v="242"/>
    <n v="31"/>
    <x v="7"/>
    <s v="Mon"/>
    <n v="2"/>
    <x v="35"/>
    <n v="-1820.1689583333327"/>
    <n v="0"/>
    <n v="55.070625"/>
    <n v="15.5663729441667"/>
    <n v="50118.921070507793"/>
    <n v="28333.428826812076"/>
    <m/>
    <m/>
    <n v="957499.24205436558"/>
    <n v="317904.80179751734"/>
    <m/>
  </r>
  <r>
    <x v="243"/>
    <n v="1"/>
    <x v="8"/>
    <s v="Tue"/>
    <n v="3"/>
    <x v="35"/>
    <n v="-1857.9974166666664"/>
    <n v="0"/>
    <n v="48.315624999999997"/>
    <n v="15.2275081089583"/>
    <n v="44885.153217317697"/>
    <n v="28292.670728715235"/>
    <m/>
    <m/>
    <n v="1030677.0660003985"/>
    <n v="317904.80179751734"/>
    <m/>
  </r>
  <r>
    <x v="244"/>
    <n v="2"/>
    <x v="8"/>
    <s v="Wed"/>
    <n v="4"/>
    <x v="35"/>
    <n v="-1857.6751041666666"/>
    <n v="0"/>
    <n v="42.605833333333301"/>
    <n v="15.51406851"/>
    <n v="39573.897937803791"/>
    <n v="28820.098835363053"/>
    <m/>
    <m/>
    <n v="1099071.0627735653"/>
    <m/>
    <m/>
  </r>
  <r>
    <x v="245"/>
    <n v="3"/>
    <x v="8"/>
    <s v="Thur"/>
    <n v="5"/>
    <x v="35"/>
    <n v="-1819.1594166666666"/>
    <n v="0"/>
    <n v="47.995416666666699"/>
    <n v="15.242143821041701"/>
    <n v="43655.657093003501"/>
    <n v="27727.889462235657"/>
    <m/>
    <m/>
    <n v="1170454.6093288045"/>
    <m/>
    <m/>
  </r>
  <r>
    <x v="246"/>
    <n v="4"/>
    <x v="8"/>
    <s v="Fri"/>
    <n v="6"/>
    <x v="35"/>
    <n v="-1804.5105416666668"/>
    <n v="0"/>
    <n v="47.982500000000002"/>
    <n v="14.890872230416701"/>
    <n v="43292.463532760419"/>
    <n v="26870.735914398367"/>
    <n v="296801.26538380201"/>
    <m/>
    <n v="943816.54339216126"/>
    <n v="296801.26538380201"/>
    <m/>
  </r>
  <r>
    <x v="247"/>
    <n v="5"/>
    <x v="8"/>
    <s v="Sat"/>
    <n v="7"/>
    <x v="35"/>
    <n v="-1630.1042708333332"/>
    <n v="0"/>
    <n v="49.166874999999997"/>
    <n v="11.03377015"/>
    <n v="40073.566460514317"/>
    <n v="17986.195844908347"/>
    <m/>
    <m/>
    <n v="1001876.3056975839"/>
    <n v="296801.26538380201"/>
    <m/>
  </r>
  <r>
    <x v="248"/>
    <n v="6"/>
    <x v="8"/>
    <s v="Sun"/>
    <n v="1"/>
    <x v="36"/>
    <n v="-1626.722125"/>
    <n v="0"/>
    <n v="52.2470833333333"/>
    <n v="9.4685675666666693"/>
    <n v="42495.743212526017"/>
    <n v="15402.728352754084"/>
    <m/>
    <m/>
    <n v="1059774.7772628639"/>
    <n v="296801.26538380201"/>
    <m/>
  </r>
  <r>
    <x v="249"/>
    <n v="7"/>
    <x v="8"/>
    <s v="Mon"/>
    <n v="2"/>
    <x v="36"/>
    <n v="-1917.1559791666662"/>
    <n v="0"/>
    <n v="53.494999999999997"/>
    <n v="14.606037668541701"/>
    <n v="51279.129552760402"/>
    <n v="28002.052448178274"/>
    <m/>
    <n v="727094.70648468449"/>
    <n v="411961.25277911802"/>
    <n v="296801.26538380201"/>
    <n v="727094.70648468449"/>
  </r>
  <r>
    <x v="250"/>
    <n v="8"/>
    <x v="8"/>
    <s v="Tue"/>
    <n v="3"/>
    <x v="36"/>
    <n v="-1876.7151875"/>
    <n v="0"/>
    <n v="48.131458333333299"/>
    <n v="15.4933693083333"/>
    <n v="45164.519425345017"/>
    <n v="29076.641486495475"/>
    <m/>
    <m/>
    <n v="486202.41369095852"/>
    <n v="296801.26538380201"/>
    <n v="727094.70648468449"/>
  </r>
  <r>
    <x v="251"/>
    <n v="9"/>
    <x v="8"/>
    <s v="Wed"/>
    <n v="4"/>
    <x v="36"/>
    <n v="-1871.4850833333337"/>
    <n v="0"/>
    <n v="46.706666666666699"/>
    <n v="15.785844925416701"/>
    <n v="43705.414979444482"/>
    <n v="29542.973305730557"/>
    <m/>
    <m/>
    <n v="559450.8019761336"/>
    <m/>
    <n v="727094.70648468449"/>
  </r>
  <r>
    <x v="252"/>
    <n v="10"/>
    <x v="8"/>
    <s v="Thur"/>
    <n v="5"/>
    <x v="36"/>
    <n v="-1836.7776458333328"/>
    <n v="0"/>
    <n v="45.238958333333301"/>
    <n v="15.518081785625"/>
    <n v="41546.953693726085"/>
    <n v="28503.26573004941"/>
    <m/>
    <m/>
    <n v="629501.02139990916"/>
    <m/>
    <n v="727094.70648468449"/>
  </r>
  <r>
    <x v="253"/>
    <n v="11"/>
    <x v="8"/>
    <s v="Fri"/>
    <n v="6"/>
    <x v="36"/>
    <n v="-1811.3856874999994"/>
    <n v="0"/>
    <n v="48.685416666666697"/>
    <n v="15.1631844120833"/>
    <n v="44094.033469986993"/>
    <n v="27466.375220970782"/>
    <n v="301123.50377095264"/>
    <m/>
    <n v="399937.92631991435"/>
    <n v="301123.50377095264"/>
    <n v="727094.70648468449"/>
  </r>
  <r>
    <x v="254"/>
    <n v="12"/>
    <x v="8"/>
    <s v="Sat"/>
    <n v="7"/>
    <x v="36"/>
    <n v="-1597.2504374999996"/>
    <n v="0"/>
    <n v="44.827500000000001"/>
    <n v="11.2785004425"/>
    <n v="35800.371993515619"/>
    <n v="18014.589766127065"/>
    <m/>
    <m/>
    <n v="453752.88807955704"/>
    <n v="301123.50377095264"/>
    <m/>
  </r>
  <r>
    <x v="255"/>
    <n v="13"/>
    <x v="8"/>
    <s v="Sun"/>
    <n v="1"/>
    <x v="37"/>
    <n v="-1617.9322083333325"/>
    <n v="0"/>
    <n v="53.441875000000003"/>
    <n v="9.6202894018750005"/>
    <n v="43232.665418111959"/>
    <n v="15564.976076781373"/>
    <m/>
    <m/>
    <n v="512550.5295744504"/>
    <n v="301123.50377095264"/>
    <m/>
  </r>
  <r>
    <x v="256"/>
    <n v="14"/>
    <x v="8"/>
    <s v="Mon"/>
    <n v="2"/>
    <x v="37"/>
    <n v="-1870.4550416666668"/>
    <n v="0"/>
    <n v="50.600416666666703"/>
    <n v="14.854300982708301"/>
    <n v="47322.902232300388"/>
    <n v="27784.302163540866"/>
    <m/>
    <m/>
    <n v="587657.73397029168"/>
    <n v="301123.50377095264"/>
    <m/>
  </r>
  <r>
    <x v="257"/>
    <n v="15"/>
    <x v="8"/>
    <s v="Tue"/>
    <n v="3"/>
    <x v="37"/>
    <n v="-1927.1053125000001"/>
    <n v="0"/>
    <n v="52.911250000000003"/>
    <n v="15.7415594370833"/>
    <n v="50982.775483007819"/>
    <n v="30335.642818237739"/>
    <m/>
    <m/>
    <n v="668976.15227153723"/>
    <n v="301123.50377095264"/>
    <m/>
  </r>
  <r>
    <x v="258"/>
    <n v="16"/>
    <x v="8"/>
    <s v="Wed"/>
    <n v="4"/>
    <x v="37"/>
    <n v="-1956.5563958333335"/>
    <n v="0"/>
    <n v="55.856250000000003"/>
    <n v="16.033123471041701"/>
    <n v="54642.951592382822"/>
    <n v="31369.710272452176"/>
    <m/>
    <m/>
    <n v="754988.81413637218"/>
    <m/>
    <m/>
  </r>
  <r>
    <x v="259"/>
    <n v="17"/>
    <x v="8"/>
    <s v="Thur"/>
    <n v="5"/>
    <x v="37"/>
    <n v="-1948.1935624999994"/>
    <n v="0"/>
    <n v="46.292291666666699"/>
    <n v="15.771705124583301"/>
    <n v="45093.172309186215"/>
    <n v="30726.334393361438"/>
    <m/>
    <m/>
    <n v="830808.32083891984"/>
    <m/>
    <m/>
  </r>
  <r>
    <x v="260"/>
    <n v="18"/>
    <x v="8"/>
    <s v="Fri"/>
    <n v="6"/>
    <x v="37"/>
    <n v="-1926.0546666666669"/>
    <n v="0"/>
    <n v="52.237499999999997"/>
    <n v="15.413802481458299"/>
    <n v="50306.140325"/>
    <n v="29687.826200491007"/>
    <n v="304086.16632730461"/>
    <m/>
    <n v="606716.12103710626"/>
    <n v="304086.16632730461"/>
    <m/>
  </r>
  <r>
    <x v="261"/>
    <n v="19"/>
    <x v="8"/>
    <s v="Sat"/>
    <n v="7"/>
    <x v="37"/>
    <n v="-1730.0995625000003"/>
    <n v="0"/>
    <n v="43.1383333333333"/>
    <n v="11.516368963750001"/>
    <n v="37316.805813489562"/>
    <n v="19924.464905772456"/>
    <m/>
    <m/>
    <n v="663957.39175636834"/>
    <n v="304086.16632730461"/>
    <m/>
  </r>
  <r>
    <x v="262"/>
    <n v="20"/>
    <x v="8"/>
    <s v="Sun"/>
    <n v="1"/>
    <x v="38"/>
    <n v="-1601.7294791666664"/>
    <n v="0"/>
    <n v="49.725000000000001"/>
    <n v="10.034266140416699"/>
    <n v="39822.999175781246"/>
    <n v="16072.179878909355"/>
    <m/>
    <m/>
    <n v="719852.57081105898"/>
    <n v="304086.16632730461"/>
    <m/>
  </r>
  <r>
    <x v="263"/>
    <n v="21"/>
    <x v="8"/>
    <s v="Mon"/>
    <n v="2"/>
    <x v="38"/>
    <n v="-1890.1503750000002"/>
    <n v="0"/>
    <n v="51.901666666666699"/>
    <n v="15.4783436258333"/>
    <n v="49050.977356562536"/>
    <n v="29256.397008747674"/>
    <m/>
    <m/>
    <n v="798159.94517636916"/>
    <n v="304086.16632730461"/>
    <m/>
  </r>
  <r>
    <x v="264"/>
    <n v="22"/>
    <x v="8"/>
    <s v="Tue"/>
    <n v="3"/>
    <x v="38"/>
    <n v="-1898.8124166666664"/>
    <n v="0"/>
    <n v="43.775833333333303"/>
    <n v="16.400694612500001"/>
    <n v="41561.047941631907"/>
    <n v="31141.842572173104"/>
    <m/>
    <m/>
    <n v="870862.83569017414"/>
    <n v="304086.16632730461"/>
    <m/>
  </r>
  <r>
    <x v="265"/>
    <n v="23"/>
    <x v="8"/>
    <s v="Wed"/>
    <n v="4"/>
    <x v="38"/>
    <n v="-1903.346875"/>
    <n v="0"/>
    <n v="44.605208333333302"/>
    <n v="16.689951239583301"/>
    <n v="42449.591944986947"/>
    <n v="31766.766535763254"/>
    <m/>
    <m/>
    <n v="945079.19417092437"/>
    <m/>
    <m/>
  </r>
  <r>
    <x v="266"/>
    <n v="24"/>
    <x v="8"/>
    <s v="Thur"/>
    <n v="5"/>
    <x v="38"/>
    <n v="-1878.4561666666666"/>
    <n v="0"/>
    <n v="51.586666666666702"/>
    <n v="16.402051461458299"/>
    <n v="48451.646058888917"/>
    <n v="30810.534713760353"/>
    <m/>
    <m/>
    <n v="1024341.3749435736"/>
    <m/>
    <m/>
  </r>
  <r>
    <x v="267"/>
    <n v="25"/>
    <x v="8"/>
    <s v="Fri"/>
    <n v="6"/>
    <x v="38"/>
    <n v="-1932.2909791666659"/>
    <n v="0"/>
    <n v="53.690624999999997"/>
    <n v="16.049384297291699"/>
    <n v="51872.955176660136"/>
    <n v="31012.08049883589"/>
    <n v="328897.41317347874"/>
    <m/>
    <n v="778328.99744559079"/>
    <n v="328897.41317347874"/>
    <m/>
  </r>
  <r>
    <x v="268"/>
    <n v="26"/>
    <x v="8"/>
    <s v="Sat"/>
    <n v="7"/>
    <x v="38"/>
    <n v="-1697.1166041666665"/>
    <n v="0"/>
    <n v="44.610208333333297"/>
    <n v="12.079112286875"/>
    <n v="37854.362638917068"/>
    <n v="20499.662025649159"/>
    <m/>
    <m/>
    <n v="836683.02211015706"/>
    <n v="328897.41317347874"/>
    <m/>
  </r>
  <r>
    <x v="269"/>
    <n v="27"/>
    <x v="8"/>
    <s v="Sun"/>
    <n v="1"/>
    <x v="39"/>
    <n v="-1599.9263958333329"/>
    <n v="0"/>
    <n v="51.2285416666667"/>
    <n v="10.491915104791699"/>
    <n v="40980.948016273884"/>
    <n v="16786.29191899869"/>
    <m/>
    <m/>
    <n v="894450.26204542967"/>
    <n v="328897.41317347874"/>
    <m/>
  </r>
  <r>
    <x v="270"/>
    <n v="28"/>
    <x v="8"/>
    <s v="Mon"/>
    <n v="2"/>
    <x v="39"/>
    <n v="-1825.2629374999999"/>
    <n v="0"/>
    <n v="48.360416666666701"/>
    <n v="14.389941911041699"/>
    <n v="44135.238091862011"/>
    <n v="26265.427643002335"/>
    <m/>
    <m/>
    <n v="964850.92778029398"/>
    <n v="328897.41317347874"/>
    <m/>
  </r>
  <r>
    <x v="271"/>
    <n v="29"/>
    <x v="8"/>
    <s v="Tue"/>
    <n v="3"/>
    <x v="39"/>
    <n v="-1944.5014999999996"/>
    <n v="0"/>
    <n v="49.515000000000001"/>
    <n v="15.35559603375"/>
    <n v="48140.995886249992"/>
    <n v="29858.979521020919"/>
    <m/>
    <m/>
    <n v="1042850.9031875649"/>
    <n v="328897.41317347874"/>
    <m/>
  </r>
  <r>
    <x v="272"/>
    <n v="30"/>
    <x v="8"/>
    <s v="Wed"/>
    <n v="4"/>
    <x v="39"/>
    <n v="-1967.0839791666674"/>
    <n v="0"/>
    <n v="50.152916666666698"/>
    <n v="15.3906396189583"/>
    <n v="49327.499441740503"/>
    <n v="30274.680623580654"/>
    <m/>
    <m/>
    <n v="1122453.0832528861"/>
    <m/>
    <m/>
  </r>
  <r>
    <x v="273"/>
    <n v="1"/>
    <x v="9"/>
    <s v="Thur"/>
    <n v="5"/>
    <x v="39"/>
    <n v="-1998.2499583333329"/>
    <n v="0"/>
    <n v="52.934791666666698"/>
    <n v="16.003906891666698"/>
    <n v="52888.472621150191"/>
    <n v="31979.806279443517"/>
    <m/>
    <m/>
    <n v="1207321.3621534798"/>
    <m/>
    <m/>
  </r>
  <r>
    <x v="274"/>
    <n v="2"/>
    <x v="9"/>
    <s v="Fri"/>
    <n v="6"/>
    <x v="39"/>
    <n v="-1987.831895833333"/>
    <n v="0"/>
    <n v="74.080833333333302"/>
    <n v="15.196052610624999"/>
    <n v="73630.121684956554"/>
    <n v="30207.198070161761"/>
    <n v="311063.58029342873"/>
    <m/>
    <n v="1000095.1016151694"/>
    <n v="311063.58029342873"/>
    <m/>
  </r>
  <r>
    <x v="275"/>
    <n v="3"/>
    <x v="9"/>
    <s v="Sat"/>
    <n v="7"/>
    <x v="39"/>
    <n v="-1781.8096041666661"/>
    <n v="0"/>
    <n v="49.299583333333302"/>
    <n v="11.4677173722917"/>
    <n v="43921.235532374092"/>
    <n v="20433.288951818275"/>
    <m/>
    <m/>
    <n v="1064449.6260993618"/>
    <n v="311063.58029342873"/>
    <m/>
  </r>
  <r>
    <x v="276"/>
    <n v="4"/>
    <x v="9"/>
    <s v="Sun"/>
    <n v="1"/>
    <x v="40"/>
    <n v="-1643.9281666666668"/>
    <n v="0"/>
    <n v="48.033333333333303"/>
    <n v="9.5344318977083304"/>
    <n v="39481.674802777758"/>
    <n v="15673.921149807844"/>
    <m/>
    <m/>
    <n v="1119605.2220519474"/>
    <n v="311063.58029342873"/>
    <m/>
  </r>
  <r>
    <x v="277"/>
    <n v="5"/>
    <x v="9"/>
    <s v="Mon"/>
    <n v="2"/>
    <x v="40"/>
    <n v="-1896.332541666666"/>
    <n v="0"/>
    <n v="49.094791666666701"/>
    <n v="16.252464517500002"/>
    <n v="46550.025531922758"/>
    <n v="30820.077346818081"/>
    <m/>
    <m/>
    <n v="1196975.3249306881"/>
    <n v="311063.58029342873"/>
    <m/>
  </r>
  <r>
    <x v="278"/>
    <n v="6"/>
    <x v="9"/>
    <s v="Tue"/>
    <n v="3"/>
    <x v="40"/>
    <n v="-1940.0228958333328"/>
    <n v="0"/>
    <n v="47.332500000000003"/>
    <n v="17.205580191875001"/>
    <n v="45913.066858515616"/>
    <n v="33379.219508333968"/>
    <m/>
    <m/>
    <n v="1276267.6112975378"/>
    <n v="311063.58029342873"/>
    <m/>
  </r>
  <r>
    <x v="279"/>
    <n v="7"/>
    <x v="9"/>
    <s v="Wed"/>
    <n v="4"/>
    <x v="40"/>
    <n v="-1983.3968958333326"/>
    <n v="0"/>
    <n v="58.046041666666703"/>
    <n v="17.4884134229167"/>
    <n v="57564.169428539513"/>
    <n v="34686.464896062971"/>
    <m/>
    <n v="784844.31686700473"/>
    <n v="583673.92875513562"/>
    <m/>
    <n v="784844.31686700473"/>
  </r>
  <r>
    <x v="280"/>
    <n v="8"/>
    <x v="9"/>
    <s v="Thur"/>
    <n v="5"/>
    <x v="40"/>
    <n v="-2010.0257708333329"/>
    <n v="0"/>
    <n v="57.084583333333299"/>
    <n v="17.528598655625"/>
    <n v="57370.741808641447"/>
    <n v="35232.935024400766"/>
    <m/>
    <m/>
    <n v="676277.6055881778"/>
    <m/>
    <n v="784844.31686700473"/>
  </r>
  <r>
    <x v="281"/>
    <n v="9"/>
    <x v="9"/>
    <s v="Fri"/>
    <n v="6"/>
    <x v="40"/>
    <n v="-1973.5048333333332"/>
    <n v="0"/>
    <n v="46.517499999999998"/>
    <n v="16.888540813750001"/>
    <n v="45901.255542291663"/>
    <n v="33329.616923882895"/>
    <n v="353024.51127460727"/>
    <m/>
    <n v="402483.96677974507"/>
    <n v="353024.51127460727"/>
    <n v="784844.31686700473"/>
  </r>
  <r>
    <x v="282"/>
    <n v="10"/>
    <x v="9"/>
    <s v="Sat"/>
    <n v="7"/>
    <x v="40"/>
    <n v="-1778.196666666666"/>
    <n v="0"/>
    <n v="52.508333333333297"/>
    <n v="12.8504178770833"/>
    <n v="46685.071652777726"/>
    <n v="22850.570234303261"/>
    <m/>
    <m/>
    <n v="472019.60866682604"/>
    <n v="353024.51127460727"/>
    <n v="784844.31686700473"/>
  </r>
  <r>
    <x v="283"/>
    <n v="11"/>
    <x v="9"/>
    <s v="Sun"/>
    <n v="1"/>
    <x v="41"/>
    <n v="-1724.7650624999987"/>
    <n v="0"/>
    <n v="50.699791666666698"/>
    <n v="11.591313064375001"/>
    <n v="43722.614671347648"/>
    <n v="19992.291801933799"/>
    <m/>
    <m/>
    <n v="535734.51514010748"/>
    <n v="353024.51127460727"/>
    <n v="784844.31686700473"/>
  </r>
  <r>
    <x v="284"/>
    <n v="12"/>
    <x v="9"/>
    <s v="Mon"/>
    <n v="2"/>
    <x v="41"/>
    <n v="-1966.7064583333333"/>
    <n v="0"/>
    <n v="45.008958333333297"/>
    <n v="17.530703477291699"/>
    <n v="44259.704518511251"/>
    <n v="34477.747747916204"/>
    <m/>
    <m/>
    <n v="614471.96740653494"/>
    <n v="353024.51127460727"/>
    <m/>
  </r>
  <r>
    <x v="285"/>
    <n v="13"/>
    <x v="9"/>
    <s v="Tue"/>
    <n v="3"/>
    <x v="41"/>
    <n v="-2029.8299374999997"/>
    <n v="0"/>
    <n v="55.401458333333302"/>
    <n v="18.476330285833299"/>
    <n v="56227.769353079384"/>
    <n v="37503.80834932236"/>
    <m/>
    <m/>
    <n v="708203.54510893673"/>
    <n v="353024.51127460727"/>
    <m/>
  </r>
  <r>
    <x v="286"/>
    <n v="14"/>
    <x v="9"/>
    <s v="Wed"/>
    <n v="4"/>
    <x v="41"/>
    <n v="-2020.472520833333"/>
    <n v="0"/>
    <n v="49.530625000000001"/>
    <n v="18.806421312083302"/>
    <n v="50037.633376100253"/>
    <n v="37997.857476278667"/>
    <m/>
    <m/>
    <n v="796239.03596131562"/>
    <m/>
    <m/>
  </r>
  <r>
    <x v="287"/>
    <n v="15"/>
    <x v="9"/>
    <s v="Thur"/>
    <n v="5"/>
    <x v="41"/>
    <n v="-2035.7807291666668"/>
    <n v="0"/>
    <n v="49.857916666666704"/>
    <n v="18.847777290833299"/>
    <n v="50749.892973198825"/>
    <n v="38369.941796303559"/>
    <m/>
    <m/>
    <n v="885358.87073081802"/>
    <m/>
    <m/>
  </r>
  <r>
    <x v="288"/>
    <n v="16"/>
    <x v="9"/>
    <s v="Fri"/>
    <n v="6"/>
    <x v="41"/>
    <n v="-2021.5187708333326"/>
    <n v="0"/>
    <n v="49.966041666666698"/>
    <n v="18.168836347916699"/>
    <n v="50503.64556670357"/>
    <n v="36728.643721512541"/>
    <n v="339466.00562546647"/>
    <m/>
    <n v="633125.1543935677"/>
    <n v="339466.00562546647"/>
    <m/>
  </r>
  <r>
    <x v="289"/>
    <n v="17"/>
    <x v="9"/>
    <s v="Sat"/>
    <n v="7"/>
    <x v="41"/>
    <n v="-1792.0951041666667"/>
    <n v="0"/>
    <n v="48.809166666666698"/>
    <n v="14.0182574533333"/>
    <n v="43735.334310894126"/>
    <n v="25122.050551066492"/>
    <m/>
    <m/>
    <n v="701982.53925552836"/>
    <n v="339466.00562546647"/>
    <m/>
  </r>
  <r>
    <x v="290"/>
    <n v="18"/>
    <x v="9"/>
    <s v="Sun"/>
    <n v="1"/>
    <x v="42"/>
    <n v="-1766.2153958333331"/>
    <n v="0"/>
    <n v="55.6377083333333"/>
    <n v="12.676295676666699"/>
    <n v="49134.088523608909"/>
    <n v="22389.068586264242"/>
    <m/>
    <m/>
    <n v="773505.6963654015"/>
    <n v="339466.00562546647"/>
    <m/>
  </r>
  <r>
    <x v="291"/>
    <n v="19"/>
    <x v="9"/>
    <s v="Mon"/>
    <n v="2"/>
    <x v="42"/>
    <n v="-2035.4835833333329"/>
    <n v="0"/>
    <n v="54.075416666666698"/>
    <n v="18.213062729583299"/>
    <n v="55034.811443454884"/>
    <n v="37072.39018828699"/>
    <m/>
    <m/>
    <n v="865612.89799714333"/>
    <n v="339466.00562546647"/>
    <m/>
  </r>
  <r>
    <x v="292"/>
    <n v="20"/>
    <x v="9"/>
    <s v="Tue"/>
    <n v="3"/>
    <x v="42"/>
    <n v="-2002.2143749999998"/>
    <n v="0"/>
    <n v="45.380625000000002"/>
    <n v="19.222467587083301"/>
    <n v="45430.869860742183"/>
    <n v="38487.500925829743"/>
    <m/>
    <m/>
    <n v="949531.26878371532"/>
    <n v="339466.00562546647"/>
    <m/>
  </r>
  <r>
    <x v="293"/>
    <n v="21"/>
    <x v="9"/>
    <s v="Wed"/>
    <n v="4"/>
    <x v="42"/>
    <n v="-1921.0885624999999"/>
    <n v="0"/>
    <n v="38.014166666666704"/>
    <n v="19.548260344999999"/>
    <n v="36514.290398151075"/>
    <n v="37553.9393655518"/>
    <m/>
    <m/>
    <n v="1023599.4985474182"/>
    <m/>
    <m/>
  </r>
  <r>
    <x v="294"/>
    <n v="22"/>
    <x v="9"/>
    <s v="Thur"/>
    <n v="5"/>
    <x v="42"/>
    <n v="-1977.7507499999999"/>
    <n v="0"/>
    <n v="51.5370833333333"/>
    <n v="19.5602505608333"/>
    <n v="50963.752607656214"/>
    <n v="38685.300216875978"/>
    <m/>
    <m/>
    <n v="1113248.5513719504"/>
    <m/>
    <m/>
  </r>
  <r>
    <x v="295"/>
    <n v="23"/>
    <x v="9"/>
    <s v="Fri"/>
    <n v="6"/>
    <x v="42"/>
    <n v="-1909.6804583333333"/>
    <n v="0"/>
    <n v="41.392708333333303"/>
    <n v="18.8929163085417"/>
    <n v="39523.42311082896"/>
    <n v="36079.433075349218"/>
    <n v="339236.59476983506"/>
    <m/>
    <n v="849614.8127882937"/>
    <n v="339236.59476983506"/>
    <m/>
  </r>
  <r>
    <x v="296"/>
    <n v="24"/>
    <x v="9"/>
    <s v="Sat"/>
    <n v="7"/>
    <x v="42"/>
    <n v="-1722.8082916666665"/>
    <n v="0"/>
    <n v="45.059166666666698"/>
    <n v="14.6592664747917"/>
    <n v="38814.152974461831"/>
    <n v="25255.105832522324"/>
    <m/>
    <m/>
    <n v="913684.07159527787"/>
    <n v="339236.59476983506"/>
    <m/>
  </r>
  <r>
    <x v="297"/>
    <n v="25"/>
    <x v="9"/>
    <s v="Sun"/>
    <n v="1"/>
    <x v="43"/>
    <n v="-1611.8191399999998"/>
    <n v="0"/>
    <n v="38.905999999999999"/>
    <n v="11.9777669524"/>
    <n v="31354.717730419994"/>
    <n v="19305.994028337787"/>
    <m/>
    <m/>
    <n v="964344.7833540357"/>
    <n v="339236.59476983506"/>
    <m/>
  </r>
  <r>
    <x v="298"/>
    <n v="26"/>
    <x v="9"/>
    <s v="Mon"/>
    <n v="2"/>
    <x v="43"/>
    <n v="-1683.672583333333"/>
    <n v="0"/>
    <n v="45.831666666666699"/>
    <n v="13.9310877285417"/>
    <n v="38582.760307569464"/>
    <n v="23455.390464557098"/>
    <m/>
    <m/>
    <n v="1026382.9341261622"/>
    <n v="339236.59476983506"/>
    <m/>
  </r>
  <r>
    <x v="299"/>
    <n v="27"/>
    <x v="9"/>
    <s v="Tue"/>
    <n v="3"/>
    <x v="43"/>
    <n v="-1991.2837083333327"/>
    <n v="0"/>
    <n v="53.605208333333302"/>
    <n v="18.417879384999999"/>
    <n v="53371.589017990402"/>
    <n v="36675.223161398841"/>
    <m/>
    <m/>
    <n v="1116429.7463055514"/>
    <n v="339236.59476983506"/>
    <m/>
  </r>
  <r>
    <x v="300"/>
    <n v="28"/>
    <x v="9"/>
    <s v="Wed"/>
    <n v="4"/>
    <x v="43"/>
    <n v="-1990.197895833333"/>
    <n v="0"/>
    <n v="44.4791666666667"/>
    <n v="19.654488326875001"/>
    <n v="44261.171954210091"/>
    <n v="39116.321311827429"/>
    <m/>
    <m/>
    <n v="1199807.2395715888"/>
    <m/>
    <m/>
  </r>
  <r>
    <x v="301"/>
    <n v="29"/>
    <x v="9"/>
    <s v="Thur"/>
    <n v="5"/>
    <x v="43"/>
    <n v="-1981.8950833333331"/>
    <n v="0"/>
    <n v="50.957500000000003"/>
    <n v="19.774533153958298"/>
    <n v="50496.209354479164"/>
    <n v="39191.050033041938"/>
    <m/>
    <m/>
    <n v="1289494.4989591099"/>
    <m/>
    <m/>
  </r>
  <r>
    <x v="302"/>
    <n v="30"/>
    <x v="9"/>
    <s v="Fri"/>
    <n v="6"/>
    <x v="43"/>
    <n v="-1918.8660833333336"/>
    <n v="0"/>
    <n v="41.921250000000001"/>
    <n v="18.839071384375"/>
    <n v="40220.632397968759"/>
    <n v="36149.65512097274"/>
    <n v="315415.38891890406"/>
    <m/>
    <n v="1050449.3975591473"/>
    <n v="315415.38891890406"/>
    <m/>
  </r>
  <r>
    <x v="303"/>
    <n v="31"/>
    <x v="9"/>
    <s v="Sat"/>
    <n v="7"/>
    <x v="43"/>
    <n v="-1780.0828958333329"/>
    <n v="0"/>
    <n v="50.405000000000001"/>
    <n v="14.7713463827083"/>
    <n v="44862.539182239576"/>
    <n v="26294.221044288617"/>
    <m/>
    <m/>
    <n v="1121606.1577856755"/>
    <n v="315415.38891890406"/>
    <m/>
  </r>
  <r>
    <x v="304"/>
    <n v="1"/>
    <x v="10"/>
    <s v="Sun"/>
    <n v="1"/>
    <x v="44"/>
    <n v="-1760.5266666666664"/>
    <n v="0"/>
    <n v="48.293333333333301"/>
    <m/>
    <n v="42510.850577777746"/>
    <n v="0"/>
    <m/>
    <m/>
    <n v="1164117.0083634532"/>
    <n v="315415.38891890406"/>
    <m/>
  </r>
  <r>
    <x v="305"/>
    <n v="2"/>
    <x v="10"/>
    <s v="Mon"/>
    <n v="2"/>
    <x v="44"/>
    <n v="-2035.4973125000004"/>
    <n v="0"/>
    <n v="46.9404166666667"/>
    <m/>
    <n v="47773.545986315148"/>
    <n v="0"/>
    <m/>
    <m/>
    <n v="1211890.5543497684"/>
    <n v="315415.38891890406"/>
    <m/>
  </r>
  <r>
    <x v="306"/>
    <n v="3"/>
    <x v="10"/>
    <s v="Tue"/>
    <n v="3"/>
    <x v="44"/>
    <n v="-2105.8112083333335"/>
    <n v="0"/>
    <n v="54.323124999999997"/>
    <m/>
    <n v="57197.122748346359"/>
    <n v="0"/>
    <m/>
    <m/>
    <n v="1269087.6770981147"/>
    <n v="315415.38891890406"/>
    <m/>
  </r>
  <r>
    <x v="307"/>
    <n v="4"/>
    <x v="10"/>
    <s v="Wed"/>
    <n v="4"/>
    <x v="44"/>
    <n v="-2132.2132708333324"/>
    <n v="0"/>
    <n v="52.847916666666698"/>
    <m/>
    <n v="56341.51462628039"/>
    <n v="0"/>
    <m/>
    <m/>
    <n v="1325429.1917243951"/>
    <m/>
    <m/>
  </r>
  <r>
    <x v="308"/>
    <n v="5"/>
    <x v="10"/>
    <s v="Thur"/>
    <n v="5"/>
    <x v="44"/>
    <n v="-2114.6758749999995"/>
    <n v="0"/>
    <n v="50.633333333333297"/>
    <m/>
    <n v="53536.544235416615"/>
    <n v="0"/>
    <m/>
    <m/>
    <n v="1378965.7359598118"/>
    <m/>
    <m/>
  </r>
  <r>
    <x v="309"/>
    <n v="6"/>
    <x v="10"/>
    <s v="Fri"/>
    <n v="6"/>
    <x v="44"/>
    <n v="-1979.0536875000005"/>
    <n v="0"/>
    <n v="44.094166666666702"/>
    <m/>
    <n v="43632.361569453169"/>
    <n v="0"/>
    <n v="303149.61994487746"/>
    <n v="974496.03318447154"/>
    <n v="144952.4443999161"/>
    <n v="303149.61994487746"/>
    <n v="974496.03318447154"/>
  </r>
  <r>
    <x v="310"/>
    <n v="7"/>
    <x v="10"/>
    <s v="Sat"/>
    <n v="7"/>
    <x v="44"/>
    <m/>
    <m/>
    <m/>
    <m/>
    <m/>
    <m/>
    <m/>
    <m/>
    <n v="144952.4443999161"/>
    <n v="303149.61994487746"/>
    <n v="974496.03318447154"/>
  </r>
  <r>
    <x v="311"/>
    <n v="8"/>
    <x v="10"/>
    <s v="Sun"/>
    <n v="1"/>
    <x v="45"/>
    <m/>
    <m/>
    <m/>
    <m/>
    <m/>
    <m/>
    <m/>
    <m/>
    <n v="144952.4443999161"/>
    <n v="303149.61994487746"/>
    <n v="974496.03318447154"/>
  </r>
  <r>
    <x v="312"/>
    <n v="9"/>
    <x v="10"/>
    <s v="Mon"/>
    <n v="2"/>
    <x v="45"/>
    <m/>
    <m/>
    <m/>
    <m/>
    <m/>
    <m/>
    <m/>
    <m/>
    <n v="144952.4443999161"/>
    <n v="303149.61994487746"/>
    <n v="974496.03318447154"/>
  </r>
  <r>
    <x v="313"/>
    <n v="10"/>
    <x v="10"/>
    <s v="Tue"/>
    <n v="3"/>
    <x v="45"/>
    <m/>
    <m/>
    <m/>
    <m/>
    <m/>
    <m/>
    <m/>
    <m/>
    <n v="144952.4443999161"/>
    <n v="303149.61994487746"/>
    <n v="974496.03318447154"/>
  </r>
  <r>
    <x v="314"/>
    <n v="11"/>
    <x v="10"/>
    <s v="Wed"/>
    <n v="4"/>
    <x v="45"/>
    <m/>
    <m/>
    <m/>
    <m/>
    <m/>
    <m/>
    <m/>
    <m/>
    <n v="144952.4443999161"/>
    <m/>
    <m/>
  </r>
  <r>
    <x v="315"/>
    <n v="12"/>
    <x v="10"/>
    <s v="Thur"/>
    <n v="5"/>
    <x v="45"/>
    <m/>
    <m/>
    <m/>
    <m/>
    <m/>
    <m/>
    <m/>
    <m/>
    <n v="144952.4443999161"/>
    <m/>
    <m/>
  </r>
  <r>
    <x v="316"/>
    <n v="13"/>
    <x v="10"/>
    <s v="Fri"/>
    <n v="6"/>
    <x v="45"/>
    <m/>
    <m/>
    <m/>
    <m/>
    <m/>
    <m/>
    <m/>
    <m/>
    <n v="144952.4443999161"/>
    <n v="0"/>
    <m/>
  </r>
  <r>
    <x v="317"/>
    <n v="14"/>
    <x v="10"/>
    <s v="Sat"/>
    <n v="7"/>
    <x v="45"/>
    <m/>
    <m/>
    <m/>
    <m/>
    <m/>
    <m/>
    <m/>
    <m/>
    <n v="144952.4443999161"/>
    <n v="0"/>
    <m/>
  </r>
  <r>
    <x v="318"/>
    <n v="15"/>
    <x v="10"/>
    <s v="Sun"/>
    <n v="1"/>
    <x v="46"/>
    <m/>
    <m/>
    <m/>
    <m/>
    <m/>
    <m/>
    <m/>
    <m/>
    <n v="144952.4443999161"/>
    <n v="0"/>
    <m/>
  </r>
  <r>
    <x v="319"/>
    <n v="16"/>
    <x v="10"/>
    <s v="Mon"/>
    <n v="2"/>
    <x v="46"/>
    <m/>
    <m/>
    <m/>
    <m/>
    <m/>
    <m/>
    <m/>
    <m/>
    <n v="144952.4443999161"/>
    <n v="0"/>
    <m/>
  </r>
  <r>
    <x v="320"/>
    <n v="17"/>
    <x v="10"/>
    <s v="Tue"/>
    <n v="3"/>
    <x v="46"/>
    <m/>
    <m/>
    <m/>
    <m/>
    <m/>
    <m/>
    <m/>
    <m/>
    <n v="144952.4443999161"/>
    <n v="0"/>
    <m/>
  </r>
  <r>
    <x v="321"/>
    <n v="18"/>
    <x v="10"/>
    <s v="Wed"/>
    <n v="4"/>
    <x v="46"/>
    <m/>
    <m/>
    <m/>
    <m/>
    <m/>
    <m/>
    <m/>
    <m/>
    <n v="144952.4443999161"/>
    <m/>
    <m/>
  </r>
  <r>
    <x v="322"/>
    <n v="19"/>
    <x v="10"/>
    <s v="Thur"/>
    <n v="5"/>
    <x v="46"/>
    <m/>
    <m/>
    <m/>
    <m/>
    <m/>
    <m/>
    <m/>
    <m/>
    <n v="144952.4443999161"/>
    <m/>
    <m/>
  </r>
  <r>
    <x v="323"/>
    <n v="20"/>
    <x v="10"/>
    <s v="Fri"/>
    <n v="6"/>
    <x v="46"/>
    <m/>
    <m/>
    <m/>
    <m/>
    <m/>
    <m/>
    <m/>
    <m/>
    <n v="144952.4443999161"/>
    <n v="0"/>
    <m/>
  </r>
  <r>
    <x v="324"/>
    <n v="21"/>
    <x v="10"/>
    <s v="Sat"/>
    <n v="7"/>
    <x v="46"/>
    <m/>
    <m/>
    <m/>
    <m/>
    <m/>
    <m/>
    <m/>
    <m/>
    <n v="144952.4443999161"/>
    <n v="0"/>
    <m/>
  </r>
  <r>
    <x v="325"/>
    <n v="22"/>
    <x v="10"/>
    <s v="Sun"/>
    <n v="1"/>
    <x v="47"/>
    <m/>
    <m/>
    <m/>
    <m/>
    <m/>
    <m/>
    <m/>
    <m/>
    <n v="144952.4443999161"/>
    <n v="0"/>
    <m/>
  </r>
  <r>
    <x v="326"/>
    <n v="23"/>
    <x v="10"/>
    <s v="Mon"/>
    <n v="2"/>
    <x v="47"/>
    <m/>
    <m/>
    <m/>
    <m/>
    <m/>
    <m/>
    <m/>
    <m/>
    <n v="144952.4443999161"/>
    <n v="0"/>
    <m/>
  </r>
  <r>
    <x v="327"/>
    <n v="24"/>
    <x v="10"/>
    <s v="Tue"/>
    <n v="3"/>
    <x v="47"/>
    <m/>
    <m/>
    <m/>
    <m/>
    <m/>
    <m/>
    <m/>
    <m/>
    <n v="144952.4443999161"/>
    <n v="0"/>
    <m/>
  </r>
  <r>
    <x v="328"/>
    <n v="25"/>
    <x v="10"/>
    <s v="Wed"/>
    <n v="4"/>
    <x v="47"/>
    <m/>
    <m/>
    <m/>
    <m/>
    <m/>
    <m/>
    <m/>
    <m/>
    <n v="144952.4443999161"/>
    <m/>
    <m/>
  </r>
  <r>
    <x v="329"/>
    <n v="26"/>
    <x v="10"/>
    <s v="Thur"/>
    <n v="5"/>
    <x v="47"/>
    <m/>
    <m/>
    <m/>
    <m/>
    <m/>
    <m/>
    <m/>
    <m/>
    <n v="144952.4443999161"/>
    <m/>
    <m/>
  </r>
  <r>
    <x v="330"/>
    <n v="27"/>
    <x v="10"/>
    <s v="Fri"/>
    <n v="6"/>
    <x v="47"/>
    <m/>
    <m/>
    <m/>
    <m/>
    <m/>
    <m/>
    <m/>
    <m/>
    <n v="144952.4443999161"/>
    <n v="0"/>
    <m/>
  </r>
  <r>
    <x v="331"/>
    <n v="28"/>
    <x v="10"/>
    <s v="Sat"/>
    <n v="7"/>
    <x v="47"/>
    <m/>
    <m/>
    <m/>
    <m/>
    <m/>
    <m/>
    <m/>
    <m/>
    <n v="144952.4443999161"/>
    <n v="0"/>
    <m/>
  </r>
  <r>
    <x v="332"/>
    <n v="29"/>
    <x v="10"/>
    <s v="Sun"/>
    <n v="1"/>
    <x v="48"/>
    <m/>
    <m/>
    <m/>
    <m/>
    <m/>
    <m/>
    <m/>
    <m/>
    <n v="144952.4443999161"/>
    <n v="0"/>
    <m/>
  </r>
  <r>
    <x v="333"/>
    <n v="30"/>
    <x v="10"/>
    <s v="Mon"/>
    <n v="2"/>
    <x v="48"/>
    <m/>
    <m/>
    <m/>
    <m/>
    <m/>
    <m/>
    <m/>
    <m/>
    <n v="144952.4443999161"/>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8">
  <location ref="A4:D178" firstHeaderRow="1" firstDataRow="2" firstDataCol="1" rowPageCount="2" colPageCount="1"/>
  <pivotFields count="17">
    <pivotField axis="axisRow" numFmtId="165" showAll="0">
      <items count="3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t="default"/>
      </items>
    </pivotField>
    <pivotField showAll="0"/>
    <pivotField axis="axisPage" multipleItemSelectionAllowed="1" showAll="0" defaultSubtotal="0">
      <items count="11">
        <item h="1" x="0"/>
        <item h="1" x="1"/>
        <item h="1" x="2"/>
        <item x="3"/>
        <item x="4"/>
        <item x="5"/>
        <item x="6"/>
        <item x="7"/>
        <item x="8"/>
        <item h="1" x="9"/>
        <item h="1" x="10"/>
      </items>
    </pivotField>
    <pivotField showAll="0"/>
    <pivotField showAll="0"/>
    <pivotField axis="axisPage" multipleItemSelectionAllowed="1" showAll="0" defaultSubtotal="0">
      <items count="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h="1" x="38"/>
        <item h="1" x="39"/>
        <item x="40"/>
        <item x="41"/>
        <item x="42"/>
        <item x="43"/>
        <item x="44"/>
        <item x="45"/>
        <item x="46"/>
        <item x="47"/>
        <item x="48"/>
      </items>
    </pivotField>
    <pivotField showAll="0"/>
    <pivotField showAll="0"/>
    <pivotField showAll="0"/>
    <pivotField showAll="0"/>
    <pivotField showAll="0"/>
    <pivotField showAll="0"/>
    <pivotField showAll="0"/>
    <pivotField showAll="0"/>
    <pivotField dataField="1" numFmtId="166" showAll="0"/>
    <pivotField dataField="1" showAll="0"/>
    <pivotField dataField="1" showAll="0"/>
  </pivotFields>
  <rowFields count="1">
    <field x="0"/>
  </rowFields>
  <rowItems count="173">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t="grand">
      <x/>
    </i>
  </rowItems>
  <colFields count="1">
    <field x="-2"/>
  </colFields>
  <colItems count="3">
    <i>
      <x/>
    </i>
    <i i="1">
      <x v="1"/>
    </i>
    <i i="2">
      <x v="2"/>
    </i>
  </colItems>
  <pageFields count="2">
    <pageField fld="2" hier="-1"/>
    <pageField fld="5" hier="-1"/>
  </pageFields>
  <dataFields count="3">
    <dataField name="Sum of Settled Not Invoiced" fld="14" baseField="0" baseItem="0"/>
    <dataField name="Sum of Energy Invoiced Not Paid" fld="15" baseField="0" baseItem="0"/>
    <dataField name="Sum of Capacity Invoiced Not Paid" fld="16" baseField="0" baseItem="0"/>
  </dataFields>
  <chartFormats count="6">
    <chartFormat chart="5" format="8" series="1">
      <pivotArea type="data" outline="0" fieldPosition="0">
        <references count="1">
          <reference field="4294967294" count="1" selected="0">
            <x v="0"/>
          </reference>
        </references>
      </pivotArea>
    </chartFormat>
    <chartFormat chart="5" format="9" series="1">
      <pivotArea type="data" outline="0" fieldPosition="0">
        <references count="1">
          <reference field="4294967294" count="1" selected="0">
            <x v="1"/>
          </reference>
        </references>
      </pivotArea>
    </chartFormat>
    <chartFormat chart="5" format="10" series="1">
      <pivotArea type="data" outline="0" fieldPosition="0">
        <references count="1">
          <reference field="4294967294" count="1" selected="0">
            <x v="2"/>
          </reference>
        </references>
      </pivotArea>
    </chartFormat>
    <chartFormat chart="6" format="11"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1"/>
          </reference>
        </references>
      </pivotArea>
    </chartFormat>
    <chartFormat chart="6" format="13"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8"/>
  <sheetViews>
    <sheetView workbookViewId="0"/>
  </sheetViews>
  <sheetFormatPr defaultRowHeight="15" x14ac:dyDescent="0.25"/>
  <cols>
    <col min="1" max="1" width="13.140625" bestFit="1" customWidth="1"/>
    <col min="2" max="2" width="26.28515625" customWidth="1"/>
    <col min="3" max="3" width="30.28515625" customWidth="1"/>
    <col min="4" max="4" width="31.7109375" customWidth="1"/>
    <col min="5" max="5" width="22.5703125" bestFit="1" customWidth="1"/>
  </cols>
  <sheetData>
    <row r="1" spans="1:4" x14ac:dyDescent="0.25">
      <c r="A1" s="1" t="s">
        <v>13</v>
      </c>
      <c r="B1" t="s">
        <v>15</v>
      </c>
    </row>
    <row r="2" spans="1:4" x14ac:dyDescent="0.25">
      <c r="A2" s="1" t="s">
        <v>16</v>
      </c>
      <c r="B2" t="s">
        <v>15</v>
      </c>
    </row>
    <row r="4" spans="1:4" x14ac:dyDescent="0.25">
      <c r="B4" s="1" t="s">
        <v>14</v>
      </c>
    </row>
    <row r="5" spans="1:4" x14ac:dyDescent="0.25">
      <c r="A5" s="1" t="s">
        <v>7</v>
      </c>
      <c r="B5" t="s">
        <v>10</v>
      </c>
      <c r="C5" t="s">
        <v>11</v>
      </c>
      <c r="D5" t="s">
        <v>12</v>
      </c>
    </row>
    <row r="6" spans="1:4" x14ac:dyDescent="0.25">
      <c r="A6" s="3">
        <v>42095</v>
      </c>
      <c r="B6" s="2">
        <v>1428221.9423340892</v>
      </c>
      <c r="C6" s="2"/>
      <c r="D6" s="2"/>
    </row>
    <row r="7" spans="1:4" x14ac:dyDescent="0.25">
      <c r="A7" s="3">
        <v>42096</v>
      </c>
      <c r="B7" s="2">
        <v>1527114.8520132145</v>
      </c>
      <c r="C7" s="2"/>
      <c r="D7" s="2"/>
    </row>
    <row r="8" spans="1:4" x14ac:dyDescent="0.25">
      <c r="A8" s="3">
        <v>42097</v>
      </c>
      <c r="B8" s="2">
        <v>1233361.7344234856</v>
      </c>
      <c r="C8" s="2">
        <v>358898.28239195526</v>
      </c>
      <c r="D8" s="2"/>
    </row>
    <row r="9" spans="1:4" x14ac:dyDescent="0.25">
      <c r="A9" s="3">
        <v>42098</v>
      </c>
      <c r="B9" s="2">
        <v>1324440.7878217101</v>
      </c>
      <c r="C9" s="2">
        <v>358898.28239195526</v>
      </c>
      <c r="D9" s="2"/>
    </row>
    <row r="10" spans="1:4" x14ac:dyDescent="0.25">
      <c r="A10" s="3">
        <v>42099</v>
      </c>
      <c r="B10" s="2">
        <v>1381881.8356341498</v>
      </c>
      <c r="C10" s="2">
        <v>358898.28239195526</v>
      </c>
      <c r="D10" s="2"/>
    </row>
    <row r="11" spans="1:4" x14ac:dyDescent="0.25">
      <c r="A11" s="3">
        <v>42100</v>
      </c>
      <c r="B11" s="2">
        <v>1449927.7145274468</v>
      </c>
      <c r="C11" s="2">
        <v>358898.28239195526</v>
      </c>
      <c r="D11" s="2"/>
    </row>
    <row r="12" spans="1:4" x14ac:dyDescent="0.25">
      <c r="A12" s="3">
        <v>42101</v>
      </c>
      <c r="B12" s="2">
        <v>1548711.2253491699</v>
      </c>
      <c r="C12" s="2">
        <v>358898.28239195526</v>
      </c>
      <c r="D12" s="2"/>
    </row>
    <row r="13" spans="1:4" x14ac:dyDescent="0.25">
      <c r="A13" s="3">
        <v>42102</v>
      </c>
      <c r="B13" s="2">
        <v>622275.47595458571</v>
      </c>
      <c r="C13" s="2"/>
      <c r="D13" s="2">
        <v>1010845.0677255373</v>
      </c>
    </row>
    <row r="14" spans="1:4" x14ac:dyDescent="0.25">
      <c r="A14" s="3">
        <v>42103</v>
      </c>
      <c r="B14" s="2">
        <v>708129.54822501692</v>
      </c>
      <c r="C14" s="2"/>
      <c r="D14" s="2">
        <v>1010845.0677255373</v>
      </c>
    </row>
    <row r="15" spans="1:4" x14ac:dyDescent="0.25">
      <c r="A15" s="3">
        <v>42104</v>
      </c>
      <c r="B15" s="2">
        <v>436754.77206401824</v>
      </c>
      <c r="C15" s="2">
        <v>344931.58176895051</v>
      </c>
      <c r="D15" s="2">
        <v>1010845.0677255373</v>
      </c>
    </row>
    <row r="16" spans="1:4" x14ac:dyDescent="0.25">
      <c r="A16" s="3">
        <v>42105</v>
      </c>
      <c r="B16" s="2">
        <v>493465.43097259942</v>
      </c>
      <c r="C16" s="2">
        <v>344931.58176895051</v>
      </c>
      <c r="D16" s="2">
        <v>1010845.0677255373</v>
      </c>
    </row>
    <row r="17" spans="1:4" x14ac:dyDescent="0.25">
      <c r="A17" s="3">
        <v>42106</v>
      </c>
      <c r="B17" s="2">
        <v>557466.38809211995</v>
      </c>
      <c r="C17" s="2">
        <v>344931.58176895051</v>
      </c>
      <c r="D17" s="2">
        <v>1010845.0677255373</v>
      </c>
    </row>
    <row r="18" spans="1:4" x14ac:dyDescent="0.25">
      <c r="A18" s="3">
        <v>42107</v>
      </c>
      <c r="B18" s="2">
        <v>637632.21402858722</v>
      </c>
      <c r="C18" s="2">
        <v>344931.58176895051</v>
      </c>
      <c r="D18" s="2"/>
    </row>
    <row r="19" spans="1:4" x14ac:dyDescent="0.25">
      <c r="A19" s="3">
        <v>42108</v>
      </c>
      <c r="B19" s="2">
        <v>726770.95464379818</v>
      </c>
      <c r="C19" s="2">
        <v>344931.58176895051</v>
      </c>
      <c r="D19" s="2"/>
    </row>
    <row r="20" spans="1:4" x14ac:dyDescent="0.25">
      <c r="A20" s="3">
        <v>42109</v>
      </c>
      <c r="B20" s="2">
        <v>827410.27897919982</v>
      </c>
      <c r="C20" s="2"/>
      <c r="D20" s="2"/>
    </row>
    <row r="21" spans="1:4" x14ac:dyDescent="0.25">
      <c r="A21" s="3">
        <v>42110</v>
      </c>
      <c r="B21" s="2">
        <v>926142.00284288847</v>
      </c>
      <c r="C21" s="2"/>
      <c r="D21" s="2"/>
    </row>
    <row r="22" spans="1:4" x14ac:dyDescent="0.25">
      <c r="A22" s="3">
        <v>42111</v>
      </c>
      <c r="B22" s="2">
        <v>647673.91311218601</v>
      </c>
      <c r="C22" s="2">
        <v>360946.89012992836</v>
      </c>
      <c r="D22" s="2"/>
    </row>
    <row r="23" spans="1:4" x14ac:dyDescent="0.25">
      <c r="A23" s="3">
        <v>42112</v>
      </c>
      <c r="B23" s="2">
        <v>706146.90952300082</v>
      </c>
      <c r="C23" s="2">
        <v>360946.89012992836</v>
      </c>
      <c r="D23" s="2"/>
    </row>
    <row r="24" spans="1:4" x14ac:dyDescent="0.25">
      <c r="A24" s="3">
        <v>42113</v>
      </c>
      <c r="B24" s="2">
        <v>766251.73146648495</v>
      </c>
      <c r="C24" s="2">
        <v>360946.89012992836</v>
      </c>
      <c r="D24" s="2"/>
    </row>
    <row r="25" spans="1:4" x14ac:dyDescent="0.25">
      <c r="A25" s="3">
        <v>42114</v>
      </c>
      <c r="B25" s="2">
        <v>861946.01248626679</v>
      </c>
      <c r="C25" s="2">
        <v>360946.89012992836</v>
      </c>
      <c r="D25" s="2"/>
    </row>
    <row r="26" spans="1:4" x14ac:dyDescent="0.25">
      <c r="A26" s="3">
        <v>42115</v>
      </c>
      <c r="B26" s="2">
        <v>944496.10059437458</v>
      </c>
      <c r="C26" s="2">
        <v>360946.89012992836</v>
      </c>
      <c r="D26" s="2"/>
    </row>
    <row r="27" spans="1:4" x14ac:dyDescent="0.25">
      <c r="A27" s="3">
        <v>42116</v>
      </c>
      <c r="B27" s="2">
        <v>1033897.6808237926</v>
      </c>
      <c r="C27" s="2"/>
      <c r="D27" s="2"/>
    </row>
    <row r="28" spans="1:4" x14ac:dyDescent="0.25">
      <c r="A28" s="3">
        <v>42117</v>
      </c>
      <c r="B28" s="2">
        <v>1120439.5497041033</v>
      </c>
      <c r="C28" s="2"/>
      <c r="D28" s="2"/>
    </row>
    <row r="29" spans="1:4" x14ac:dyDescent="0.25">
      <c r="A29" s="3">
        <v>42118</v>
      </c>
      <c r="B29" s="2">
        <v>823448.29654425127</v>
      </c>
      <c r="C29" s="2">
        <v>374789.79830175336</v>
      </c>
      <c r="D29" s="2"/>
    </row>
    <row r="30" spans="1:4" x14ac:dyDescent="0.25">
      <c r="A30" s="3">
        <v>42119</v>
      </c>
      <c r="B30" s="2">
        <v>883674.53426439571</v>
      </c>
      <c r="C30" s="2">
        <v>374789.79830175336</v>
      </c>
      <c r="D30" s="2"/>
    </row>
    <row r="31" spans="1:4" x14ac:dyDescent="0.25">
      <c r="A31" s="3">
        <v>42120</v>
      </c>
      <c r="B31" s="2">
        <v>945503.91973835649</v>
      </c>
      <c r="C31" s="2">
        <v>374789.79830175336</v>
      </c>
      <c r="D31" s="2"/>
    </row>
    <row r="32" spans="1:4" x14ac:dyDescent="0.25">
      <c r="A32" s="3">
        <v>42121</v>
      </c>
      <c r="B32" s="2">
        <v>1027127.5098224927</v>
      </c>
      <c r="C32" s="2">
        <v>374789.79830175336</v>
      </c>
      <c r="D32" s="2"/>
    </row>
    <row r="33" spans="1:4" x14ac:dyDescent="0.25">
      <c r="A33" s="3">
        <v>42122</v>
      </c>
      <c r="B33" s="2">
        <v>1106826.8803304269</v>
      </c>
      <c r="C33" s="2">
        <v>374789.79830175336</v>
      </c>
      <c r="D33" s="2"/>
    </row>
    <row r="34" spans="1:4" x14ac:dyDescent="0.25">
      <c r="A34" s="3">
        <v>42123</v>
      </c>
      <c r="B34" s="2">
        <v>1184769.7822140919</v>
      </c>
      <c r="C34" s="2"/>
      <c r="D34" s="2"/>
    </row>
    <row r="35" spans="1:4" x14ac:dyDescent="0.25">
      <c r="A35" s="3">
        <v>42124</v>
      </c>
      <c r="B35" s="2">
        <v>1274665.458670056</v>
      </c>
      <c r="C35" s="2"/>
      <c r="D35" s="2"/>
    </row>
    <row r="36" spans="1:4" x14ac:dyDescent="0.25">
      <c r="A36" s="3">
        <v>42125</v>
      </c>
      <c r="B36" s="2">
        <v>994768.40154032852</v>
      </c>
      <c r="C36" s="2">
        <v>352495.89771708549</v>
      </c>
      <c r="D36" s="2"/>
    </row>
    <row r="37" spans="1:4" x14ac:dyDescent="0.25">
      <c r="A37" s="3">
        <v>42126</v>
      </c>
      <c r="B37" s="2">
        <v>1048271.5812527214</v>
      </c>
      <c r="C37" s="2">
        <v>352495.89771708549</v>
      </c>
      <c r="D37" s="2"/>
    </row>
    <row r="38" spans="1:4" x14ac:dyDescent="0.25">
      <c r="A38" s="3">
        <v>42127</v>
      </c>
      <c r="B38" s="2">
        <v>1104162.8262273078</v>
      </c>
      <c r="C38" s="2">
        <v>352495.89771708549</v>
      </c>
      <c r="D38" s="2"/>
    </row>
    <row r="39" spans="1:4" x14ac:dyDescent="0.25">
      <c r="A39" s="3">
        <v>42128</v>
      </c>
      <c r="B39" s="2">
        <v>1157667.8330097918</v>
      </c>
      <c r="C39" s="2">
        <v>352495.89771708549</v>
      </c>
      <c r="D39" s="2"/>
    </row>
    <row r="40" spans="1:4" x14ac:dyDescent="0.25">
      <c r="A40" s="3">
        <v>42129</v>
      </c>
      <c r="B40" s="2">
        <v>1236849.8996362819</v>
      </c>
      <c r="C40" s="2">
        <v>352495.89771708549</v>
      </c>
      <c r="D40" s="2"/>
    </row>
    <row r="41" spans="1:4" x14ac:dyDescent="0.25">
      <c r="A41" s="3">
        <v>42130</v>
      </c>
      <c r="B41" s="2">
        <v>1307253.7448838658</v>
      </c>
      <c r="C41" s="2"/>
      <c r="D41" s="2"/>
    </row>
    <row r="42" spans="1:4" x14ac:dyDescent="0.25">
      <c r="A42" s="3">
        <v>42131</v>
      </c>
      <c r="B42" s="2">
        <v>576635.64650039072</v>
      </c>
      <c r="C42" s="2"/>
      <c r="D42" s="2">
        <v>827195.88113548746</v>
      </c>
    </row>
    <row r="43" spans="1:4" x14ac:dyDescent="0.25">
      <c r="A43" s="3">
        <v>42132</v>
      </c>
      <c r="B43" s="2">
        <v>326968.77449877805</v>
      </c>
      <c r="C43" s="2">
        <v>328975.62364211597</v>
      </c>
      <c r="D43" s="2">
        <v>827195.88113548746</v>
      </c>
    </row>
    <row r="44" spans="1:4" x14ac:dyDescent="0.25">
      <c r="A44" s="3">
        <v>42133</v>
      </c>
      <c r="B44" s="2">
        <v>388187.29198451235</v>
      </c>
      <c r="C44" s="2">
        <v>328975.62364211597</v>
      </c>
      <c r="D44" s="2">
        <v>827195.88113548746</v>
      </c>
    </row>
    <row r="45" spans="1:4" x14ac:dyDescent="0.25">
      <c r="A45" s="3">
        <v>42134</v>
      </c>
      <c r="B45" s="2">
        <v>437576.00957292254</v>
      </c>
      <c r="C45" s="2">
        <v>328975.62364211597</v>
      </c>
      <c r="D45" s="2">
        <v>827195.88113548746</v>
      </c>
    </row>
    <row r="46" spans="1:4" x14ac:dyDescent="0.25">
      <c r="A46" s="3">
        <v>42135</v>
      </c>
      <c r="B46" s="2">
        <v>502077.18624522683</v>
      </c>
      <c r="C46" s="2">
        <v>328975.62364211597</v>
      </c>
      <c r="D46" s="2">
        <v>827195.88113548746</v>
      </c>
    </row>
    <row r="47" spans="1:4" x14ac:dyDescent="0.25">
      <c r="A47" s="3">
        <v>42136</v>
      </c>
      <c r="B47" s="2">
        <v>573699.07617808529</v>
      </c>
      <c r="C47" s="2">
        <v>328975.62364211597</v>
      </c>
      <c r="D47" s="2"/>
    </row>
    <row r="48" spans="1:4" x14ac:dyDescent="0.25">
      <c r="A48" s="3">
        <v>42137</v>
      </c>
      <c r="B48" s="2">
        <v>663175.08024459181</v>
      </c>
      <c r="C48" s="2"/>
      <c r="D48" s="2"/>
    </row>
    <row r="49" spans="1:4" x14ac:dyDescent="0.25">
      <c r="A49" s="3">
        <v>42138</v>
      </c>
      <c r="B49" s="2">
        <v>747367.99083357642</v>
      </c>
      <c r="C49" s="2"/>
      <c r="D49" s="2"/>
    </row>
    <row r="50" spans="1:4" x14ac:dyDescent="0.25">
      <c r="A50" s="3">
        <v>42139</v>
      </c>
      <c r="B50" s="2">
        <v>500326.89767819078</v>
      </c>
      <c r="C50" s="2">
        <v>322218.52386370447</v>
      </c>
      <c r="D50" s="2"/>
    </row>
    <row r="51" spans="1:4" x14ac:dyDescent="0.25">
      <c r="A51" s="3">
        <v>42140</v>
      </c>
      <c r="B51" s="2">
        <v>555864.81700538273</v>
      </c>
      <c r="C51" s="2">
        <v>322218.52386370447</v>
      </c>
      <c r="D51" s="2"/>
    </row>
    <row r="52" spans="1:4" x14ac:dyDescent="0.25">
      <c r="A52" s="3">
        <v>42141</v>
      </c>
      <c r="B52" s="2">
        <v>604578.37378571741</v>
      </c>
      <c r="C52" s="2">
        <v>322218.52386370447</v>
      </c>
      <c r="D52" s="2"/>
    </row>
    <row r="53" spans="1:4" x14ac:dyDescent="0.25">
      <c r="A53" s="3">
        <v>42142</v>
      </c>
      <c r="B53" s="2">
        <v>672517.80247083399</v>
      </c>
      <c r="C53" s="2">
        <v>322218.52386370447</v>
      </c>
      <c r="D53" s="2"/>
    </row>
    <row r="54" spans="1:4" x14ac:dyDescent="0.25">
      <c r="A54" s="3">
        <v>42143</v>
      </c>
      <c r="B54" s="2">
        <v>748124.52237885178</v>
      </c>
      <c r="C54" s="2">
        <v>322218.52386370447</v>
      </c>
      <c r="D54" s="2"/>
    </row>
    <row r="55" spans="1:4" x14ac:dyDescent="0.25">
      <c r="A55" s="3">
        <v>42144</v>
      </c>
      <c r="B55" s="2">
        <v>838643.49085755809</v>
      </c>
      <c r="C55" s="2"/>
      <c r="D55" s="2"/>
    </row>
    <row r="56" spans="1:4" x14ac:dyDescent="0.25">
      <c r="A56" s="3">
        <v>42145</v>
      </c>
      <c r="B56" s="2">
        <v>923113.24610183667</v>
      </c>
      <c r="C56" s="2"/>
      <c r="D56" s="2"/>
    </row>
    <row r="57" spans="1:4" x14ac:dyDescent="0.25">
      <c r="A57" s="3">
        <v>42146</v>
      </c>
      <c r="B57" s="2">
        <v>691722.51098681625</v>
      </c>
      <c r="C57" s="2">
        <v>311405.3798669792</v>
      </c>
      <c r="D57" s="2"/>
    </row>
    <row r="58" spans="1:4" x14ac:dyDescent="0.25">
      <c r="A58" s="3">
        <v>42147</v>
      </c>
      <c r="B58" s="2">
        <v>748547.78631784488</v>
      </c>
      <c r="C58" s="2">
        <v>311405.3798669792</v>
      </c>
      <c r="D58" s="2"/>
    </row>
    <row r="59" spans="1:4" x14ac:dyDescent="0.25">
      <c r="A59" s="3">
        <v>42148</v>
      </c>
      <c r="B59" s="2">
        <v>799234.2737083548</v>
      </c>
      <c r="C59" s="2">
        <v>311405.3798669792</v>
      </c>
      <c r="D59" s="2"/>
    </row>
    <row r="60" spans="1:4" x14ac:dyDescent="0.25">
      <c r="A60" s="3">
        <v>42149</v>
      </c>
      <c r="B60" s="2">
        <v>883109.15052560298</v>
      </c>
      <c r="C60" s="2">
        <v>311405.3798669792</v>
      </c>
      <c r="D60" s="2"/>
    </row>
    <row r="61" spans="1:4" x14ac:dyDescent="0.25">
      <c r="A61" s="3">
        <v>42150</v>
      </c>
      <c r="B61" s="2">
        <v>962374.79802984907</v>
      </c>
      <c r="C61" s="2">
        <v>311405.3798669792</v>
      </c>
      <c r="D61" s="2"/>
    </row>
    <row r="62" spans="1:4" x14ac:dyDescent="0.25">
      <c r="A62" s="3">
        <v>42151</v>
      </c>
      <c r="B62" s="2">
        <v>1036418.6050206486</v>
      </c>
      <c r="C62" s="2"/>
      <c r="D62" s="2"/>
    </row>
    <row r="63" spans="1:4" x14ac:dyDescent="0.25">
      <c r="A63" s="3">
        <v>42152</v>
      </c>
      <c r="B63" s="2">
        <v>1109783.3985055517</v>
      </c>
      <c r="C63" s="2"/>
      <c r="D63" s="2"/>
    </row>
    <row r="64" spans="1:4" x14ac:dyDescent="0.25">
      <c r="A64" s="3">
        <v>42153</v>
      </c>
      <c r="B64" s="2">
        <v>856573.8436725277</v>
      </c>
      <c r="C64" s="2">
        <v>323895.43095633906</v>
      </c>
      <c r="D64" s="2"/>
    </row>
    <row r="65" spans="1:4" x14ac:dyDescent="0.25">
      <c r="A65" s="3">
        <v>42154</v>
      </c>
      <c r="B65" s="2">
        <v>911673.35817361134</v>
      </c>
      <c r="C65" s="2">
        <v>323895.43095633906</v>
      </c>
      <c r="D65" s="2"/>
    </row>
    <row r="66" spans="1:4" x14ac:dyDescent="0.25">
      <c r="A66" s="3">
        <v>42155</v>
      </c>
      <c r="B66" s="2">
        <v>959920.76247134525</v>
      </c>
      <c r="C66" s="2">
        <v>323895.43095633906</v>
      </c>
      <c r="D66" s="2"/>
    </row>
    <row r="67" spans="1:4" x14ac:dyDescent="0.25">
      <c r="A67" s="3">
        <v>42156</v>
      </c>
      <c r="B67" s="2">
        <v>1004693.1137070539</v>
      </c>
      <c r="C67" s="2">
        <v>323895.43095633906</v>
      </c>
      <c r="D67" s="2"/>
    </row>
    <row r="68" spans="1:4" x14ac:dyDescent="0.25">
      <c r="A68" s="3">
        <v>42157</v>
      </c>
      <c r="B68" s="2">
        <v>1077861.67219452</v>
      </c>
      <c r="C68" s="2">
        <v>323895.43095633906</v>
      </c>
      <c r="D68" s="2"/>
    </row>
    <row r="69" spans="1:4" x14ac:dyDescent="0.25">
      <c r="A69" s="3">
        <v>42158</v>
      </c>
      <c r="B69" s="2">
        <v>1163603.464165004</v>
      </c>
      <c r="C69" s="2"/>
      <c r="D69" s="2"/>
    </row>
    <row r="70" spans="1:4" x14ac:dyDescent="0.25">
      <c r="A70" s="3">
        <v>42159</v>
      </c>
      <c r="B70" s="2">
        <v>1245055.8566604997</v>
      </c>
      <c r="C70" s="2"/>
      <c r="D70" s="2"/>
    </row>
    <row r="71" spans="1:4" x14ac:dyDescent="0.25">
      <c r="A71" s="3">
        <v>42160</v>
      </c>
      <c r="B71" s="2">
        <v>223432.94883078407</v>
      </c>
      <c r="C71" s="2">
        <v>313666.8883254297</v>
      </c>
      <c r="D71" s="2">
        <v>767284.03946738469</v>
      </c>
    </row>
    <row r="72" spans="1:4" x14ac:dyDescent="0.25">
      <c r="A72" s="3">
        <v>42161</v>
      </c>
      <c r="B72" s="2">
        <v>271314.65140040469</v>
      </c>
      <c r="C72" s="2">
        <v>313666.8883254297</v>
      </c>
      <c r="D72" s="2">
        <v>767284.03946738469</v>
      </c>
    </row>
    <row r="73" spans="1:4" x14ac:dyDescent="0.25">
      <c r="A73" s="3">
        <v>42162</v>
      </c>
      <c r="B73" s="2">
        <v>333341.6944445041</v>
      </c>
      <c r="C73" s="2">
        <v>313666.8883254297</v>
      </c>
      <c r="D73" s="2">
        <v>767284.03946738469</v>
      </c>
    </row>
    <row r="74" spans="1:4" x14ac:dyDescent="0.25">
      <c r="A74" s="3">
        <v>42163</v>
      </c>
      <c r="B74" s="2">
        <v>416223.79848242481</v>
      </c>
      <c r="C74" s="2">
        <v>313666.8883254297</v>
      </c>
      <c r="D74" s="2">
        <v>767284.03946738469</v>
      </c>
    </row>
    <row r="75" spans="1:4" x14ac:dyDescent="0.25">
      <c r="A75" s="3">
        <v>42164</v>
      </c>
      <c r="B75" s="2">
        <v>499519.41288850678</v>
      </c>
      <c r="C75" s="2">
        <v>313666.8883254297</v>
      </c>
      <c r="D75" s="2">
        <v>767284.03946738469</v>
      </c>
    </row>
    <row r="76" spans="1:4" x14ac:dyDescent="0.25">
      <c r="A76" s="3">
        <v>42165</v>
      </c>
      <c r="B76" s="2">
        <v>586302.61147809937</v>
      </c>
      <c r="C76" s="2"/>
      <c r="D76" s="2"/>
    </row>
    <row r="77" spans="1:4" x14ac:dyDescent="0.25">
      <c r="A77" s="3">
        <v>42166</v>
      </c>
      <c r="B77" s="2">
        <v>665092.39112589916</v>
      </c>
      <c r="C77" s="2"/>
      <c r="D77" s="2"/>
    </row>
    <row r="78" spans="1:4" x14ac:dyDescent="0.25">
      <c r="A78" s="3">
        <v>42167</v>
      </c>
      <c r="B78" s="2">
        <v>453670.8839750443</v>
      </c>
      <c r="C78" s="2">
        <v>284282.76780894533</v>
      </c>
      <c r="D78" s="2"/>
    </row>
    <row r="79" spans="1:4" x14ac:dyDescent="0.25">
      <c r="A79" s="3">
        <v>42168</v>
      </c>
      <c r="B79" s="2">
        <v>511163.89186818054</v>
      </c>
      <c r="C79" s="2">
        <v>284282.76780894533</v>
      </c>
      <c r="D79" s="2"/>
    </row>
    <row r="80" spans="1:4" x14ac:dyDescent="0.25">
      <c r="A80" s="3">
        <v>42169</v>
      </c>
      <c r="B80" s="2">
        <v>561928.18106301827</v>
      </c>
      <c r="C80" s="2">
        <v>284282.76780894533</v>
      </c>
      <c r="D80" s="2"/>
    </row>
    <row r="81" spans="1:4" x14ac:dyDescent="0.25">
      <c r="A81" s="3">
        <v>42170</v>
      </c>
      <c r="B81" s="2">
        <v>643786.62801532086</v>
      </c>
      <c r="C81" s="2">
        <v>284282.76780894533</v>
      </c>
      <c r="D81" s="2"/>
    </row>
    <row r="82" spans="1:4" x14ac:dyDescent="0.25">
      <c r="A82" s="3">
        <v>42171</v>
      </c>
      <c r="B82" s="2">
        <v>719599.15031366004</v>
      </c>
      <c r="C82" s="2">
        <v>284282.76780894533</v>
      </c>
      <c r="D82" s="2"/>
    </row>
    <row r="83" spans="1:4" x14ac:dyDescent="0.25">
      <c r="A83" s="3">
        <v>42172</v>
      </c>
      <c r="B83" s="2">
        <v>790893.02791141986</v>
      </c>
      <c r="C83" s="2"/>
      <c r="D83" s="2"/>
    </row>
    <row r="84" spans="1:4" x14ac:dyDescent="0.25">
      <c r="A84" s="3">
        <v>42173</v>
      </c>
      <c r="B84" s="2">
        <v>862272.7451173357</v>
      </c>
      <c r="C84" s="2"/>
      <c r="D84" s="2"/>
    </row>
    <row r="85" spans="1:4" x14ac:dyDescent="0.25">
      <c r="A85" s="3">
        <v>42174</v>
      </c>
      <c r="B85" s="2">
        <v>592203.76341187034</v>
      </c>
      <c r="C85" s="2">
        <v>344481.07316886936</v>
      </c>
      <c r="D85" s="2"/>
    </row>
    <row r="86" spans="1:4" x14ac:dyDescent="0.25">
      <c r="A86" s="3">
        <v>42175</v>
      </c>
      <c r="B86" s="2">
        <v>648818.460260625</v>
      </c>
      <c r="C86" s="2">
        <v>344481.07316886936</v>
      </c>
      <c r="D86" s="2"/>
    </row>
    <row r="87" spans="1:4" x14ac:dyDescent="0.25">
      <c r="A87" s="3">
        <v>42176</v>
      </c>
      <c r="B87" s="2">
        <v>699477.47234402678</v>
      </c>
      <c r="C87" s="2">
        <v>344481.07316886936</v>
      </c>
      <c r="D87" s="2"/>
    </row>
    <row r="88" spans="1:4" x14ac:dyDescent="0.25">
      <c r="A88" s="3">
        <v>42177</v>
      </c>
      <c r="B88" s="2">
        <v>780704.71566060884</v>
      </c>
      <c r="C88" s="2">
        <v>344481.07316886936</v>
      </c>
      <c r="D88" s="2"/>
    </row>
    <row r="89" spans="1:4" x14ac:dyDescent="0.25">
      <c r="A89" s="3">
        <v>42178</v>
      </c>
      <c r="B89" s="2">
        <v>864259.54208866321</v>
      </c>
      <c r="C89" s="2">
        <v>344481.07316886936</v>
      </c>
      <c r="D89" s="2"/>
    </row>
    <row r="90" spans="1:4" x14ac:dyDescent="0.25">
      <c r="A90" s="3">
        <v>42179</v>
      </c>
      <c r="B90" s="2">
        <v>937781.71795701678</v>
      </c>
      <c r="C90" s="2"/>
      <c r="D90" s="2"/>
    </row>
    <row r="91" spans="1:4" x14ac:dyDescent="0.25">
      <c r="A91" s="3">
        <v>42180</v>
      </c>
      <c r="B91" s="2">
        <v>1008608.8124730508</v>
      </c>
      <c r="C91" s="2"/>
      <c r="D91" s="2"/>
    </row>
    <row r="92" spans="1:4" x14ac:dyDescent="0.25">
      <c r="A92" s="3">
        <v>42181</v>
      </c>
      <c r="B92" s="2">
        <v>776120.89526387455</v>
      </c>
      <c r="C92" s="2">
        <v>306730.42432796874</v>
      </c>
      <c r="D92" s="2"/>
    </row>
    <row r="93" spans="1:4" x14ac:dyDescent="0.25">
      <c r="A93" s="3">
        <v>42182</v>
      </c>
      <c r="B93" s="2">
        <v>828039.7820076854</v>
      </c>
      <c r="C93" s="2">
        <v>306730.42432796874</v>
      </c>
      <c r="D93" s="2"/>
    </row>
    <row r="94" spans="1:4" x14ac:dyDescent="0.25">
      <c r="A94" s="3">
        <v>42183</v>
      </c>
      <c r="B94" s="2">
        <v>876459.41375191638</v>
      </c>
      <c r="C94" s="2">
        <v>306730.42432796874</v>
      </c>
      <c r="D94" s="2"/>
    </row>
    <row r="95" spans="1:4" x14ac:dyDescent="0.25">
      <c r="A95" s="3">
        <v>42184</v>
      </c>
      <c r="B95" s="2">
        <v>950340.10414339846</v>
      </c>
      <c r="C95" s="2">
        <v>306730.42432796874</v>
      </c>
      <c r="D95" s="2"/>
    </row>
    <row r="96" spans="1:4" x14ac:dyDescent="0.25">
      <c r="A96" s="3">
        <v>42185</v>
      </c>
      <c r="B96" s="2">
        <v>1020589.2504598012</v>
      </c>
      <c r="C96" s="2">
        <v>306730.42432796874</v>
      </c>
      <c r="D96" s="2"/>
    </row>
    <row r="97" spans="1:4" x14ac:dyDescent="0.25">
      <c r="A97" s="3">
        <v>42186</v>
      </c>
      <c r="B97" s="2">
        <v>1114681.0647458851</v>
      </c>
      <c r="C97" s="2"/>
      <c r="D97" s="2"/>
    </row>
    <row r="98" spans="1:4" x14ac:dyDescent="0.25">
      <c r="A98" s="3">
        <v>42187</v>
      </c>
      <c r="B98" s="2">
        <v>1190076.9039657025</v>
      </c>
      <c r="C98" s="2"/>
      <c r="D98" s="2"/>
    </row>
    <row r="99" spans="1:4" x14ac:dyDescent="0.25">
      <c r="A99" s="3">
        <v>42188</v>
      </c>
      <c r="B99" s="2">
        <v>948886.16033494449</v>
      </c>
      <c r="C99" s="2">
        <v>307055.01584676636</v>
      </c>
      <c r="D99" s="2"/>
    </row>
    <row r="100" spans="1:4" x14ac:dyDescent="0.25">
      <c r="A100" s="3">
        <v>42189</v>
      </c>
      <c r="B100" s="2">
        <v>1012234.9566230108</v>
      </c>
      <c r="C100" s="2">
        <v>307055.01584676636</v>
      </c>
      <c r="D100" s="2"/>
    </row>
    <row r="101" spans="1:4" x14ac:dyDescent="0.25">
      <c r="A101" s="3">
        <v>42190</v>
      </c>
      <c r="B101" s="2">
        <v>1068993.9147031039</v>
      </c>
      <c r="C101" s="2">
        <v>307055.01584676636</v>
      </c>
      <c r="D101" s="2"/>
    </row>
    <row r="102" spans="1:4" x14ac:dyDescent="0.25">
      <c r="A102" s="3">
        <v>42191</v>
      </c>
      <c r="B102" s="2">
        <v>1141707.4022918439</v>
      </c>
      <c r="C102" s="2">
        <v>307055.01584676636</v>
      </c>
      <c r="D102" s="2"/>
    </row>
    <row r="103" spans="1:4" x14ac:dyDescent="0.25">
      <c r="A103" s="3">
        <v>42192</v>
      </c>
      <c r="B103" s="2">
        <v>473443.95804900792</v>
      </c>
      <c r="C103" s="2">
        <v>307055.01584676636</v>
      </c>
      <c r="D103" s="2">
        <v>743857.45888267877</v>
      </c>
    </row>
    <row r="104" spans="1:4" x14ac:dyDescent="0.25">
      <c r="A104" s="3">
        <v>42193</v>
      </c>
      <c r="B104" s="2">
        <v>548324.56012051308</v>
      </c>
      <c r="C104" s="2"/>
      <c r="D104" s="2">
        <v>743857.45888267877</v>
      </c>
    </row>
    <row r="105" spans="1:4" x14ac:dyDescent="0.25">
      <c r="A105" s="3">
        <v>42194</v>
      </c>
      <c r="B105" s="2">
        <v>628565.98965685756</v>
      </c>
      <c r="C105" s="2"/>
      <c r="D105" s="2">
        <v>743857.45888267877</v>
      </c>
    </row>
    <row r="106" spans="1:4" x14ac:dyDescent="0.25">
      <c r="A106" s="3">
        <v>42195</v>
      </c>
      <c r="B106" s="2">
        <v>376930.08113837475</v>
      </c>
      <c r="C106" s="2">
        <v>319312.65788787545</v>
      </c>
      <c r="D106" s="2">
        <v>743857.45888267877</v>
      </c>
    </row>
    <row r="107" spans="1:4" x14ac:dyDescent="0.25">
      <c r="A107" s="3">
        <v>42196</v>
      </c>
      <c r="B107" s="2">
        <v>427333.79327112157</v>
      </c>
      <c r="C107" s="2">
        <v>319312.65788787545</v>
      </c>
      <c r="D107" s="2">
        <v>743857.45888267877</v>
      </c>
    </row>
    <row r="108" spans="1:4" x14ac:dyDescent="0.25">
      <c r="A108" s="3">
        <v>42197</v>
      </c>
      <c r="B108" s="2">
        <v>480151.48502338806</v>
      </c>
      <c r="C108" s="2">
        <v>319312.65788787545</v>
      </c>
      <c r="D108" s="2"/>
    </row>
    <row r="109" spans="1:4" x14ac:dyDescent="0.25">
      <c r="A109" s="3">
        <v>42198</v>
      </c>
      <c r="B109" s="2">
        <v>544944.57310500613</v>
      </c>
      <c r="C109" s="2">
        <v>319312.65788787545</v>
      </c>
      <c r="D109" s="2"/>
    </row>
    <row r="110" spans="1:4" x14ac:dyDescent="0.25">
      <c r="A110" s="3">
        <v>42199</v>
      </c>
      <c r="B110" s="2">
        <v>623187.10687144788</v>
      </c>
      <c r="C110" s="2">
        <v>319312.65788787545</v>
      </c>
      <c r="D110" s="2"/>
    </row>
    <row r="111" spans="1:4" x14ac:dyDescent="0.25">
      <c r="A111" s="3">
        <v>42200</v>
      </c>
      <c r="B111" s="2">
        <v>699622.59904731472</v>
      </c>
      <c r="C111" s="2"/>
      <c r="D111" s="2"/>
    </row>
    <row r="112" spans="1:4" x14ac:dyDescent="0.25">
      <c r="A112" s="3">
        <v>42201</v>
      </c>
      <c r="B112" s="2">
        <v>765498.84742809867</v>
      </c>
      <c r="C112" s="2"/>
      <c r="D112" s="2"/>
    </row>
    <row r="113" spans="1:4" x14ac:dyDescent="0.25">
      <c r="A113" s="3">
        <v>42202</v>
      </c>
      <c r="B113" s="2">
        <v>509394.95906847669</v>
      </c>
      <c r="C113" s="2">
        <v>313609.02032873267</v>
      </c>
      <c r="D113" s="2"/>
    </row>
    <row r="114" spans="1:4" x14ac:dyDescent="0.25">
      <c r="A114" s="3">
        <v>42203</v>
      </c>
      <c r="B114" s="2">
        <v>570470.46016378968</v>
      </c>
      <c r="C114" s="2">
        <v>313609.02032873267</v>
      </c>
      <c r="D114" s="2"/>
    </row>
    <row r="115" spans="1:4" x14ac:dyDescent="0.25">
      <c r="A115" s="3">
        <v>42204</v>
      </c>
      <c r="B115" s="2">
        <v>627751.14270308672</v>
      </c>
      <c r="C115" s="2">
        <v>313609.02032873267</v>
      </c>
      <c r="D115" s="2"/>
    </row>
    <row r="116" spans="1:4" x14ac:dyDescent="0.25">
      <c r="A116" s="3">
        <v>42205</v>
      </c>
      <c r="B116" s="2">
        <v>694520.81461102644</v>
      </c>
      <c r="C116" s="2">
        <v>313609.02032873267</v>
      </c>
      <c r="D116" s="2"/>
    </row>
    <row r="117" spans="1:4" x14ac:dyDescent="0.25">
      <c r="A117" s="3">
        <v>42206</v>
      </c>
      <c r="B117" s="2">
        <v>775161.29087895108</v>
      </c>
      <c r="C117" s="2">
        <v>313609.02032873267</v>
      </c>
      <c r="D117" s="2"/>
    </row>
    <row r="118" spans="1:4" x14ac:dyDescent="0.25">
      <c r="A118" s="3">
        <v>42207</v>
      </c>
      <c r="B118" s="2">
        <v>851730.09877173428</v>
      </c>
      <c r="C118" s="2"/>
      <c r="D118" s="2"/>
    </row>
    <row r="119" spans="1:4" x14ac:dyDescent="0.25">
      <c r="A119" s="3">
        <v>42208</v>
      </c>
      <c r="B119" s="2">
        <v>933262.90637967119</v>
      </c>
      <c r="C119" s="2"/>
      <c r="D119" s="2"/>
    </row>
    <row r="120" spans="1:4" x14ac:dyDescent="0.25">
      <c r="A120" s="3">
        <v>42209</v>
      </c>
      <c r="B120" s="2">
        <v>701195.03761988424</v>
      </c>
      <c r="C120" s="2">
        <v>303431.97247918823</v>
      </c>
      <c r="D120" s="2"/>
    </row>
    <row r="121" spans="1:4" x14ac:dyDescent="0.25">
      <c r="A121" s="3">
        <v>42210</v>
      </c>
      <c r="B121" s="2">
        <v>753582.43895168812</v>
      </c>
      <c r="C121" s="2">
        <v>303431.97247918823</v>
      </c>
      <c r="D121" s="2"/>
    </row>
    <row r="122" spans="1:4" x14ac:dyDescent="0.25">
      <c r="A122" s="3">
        <v>42211</v>
      </c>
      <c r="B122" s="2">
        <v>801471.25513797777</v>
      </c>
      <c r="C122" s="2">
        <v>303431.97247918823</v>
      </c>
      <c r="D122" s="2"/>
    </row>
    <row r="123" spans="1:4" x14ac:dyDescent="0.25">
      <c r="A123" s="3">
        <v>42212</v>
      </c>
      <c r="B123" s="2">
        <v>870203.86025334348</v>
      </c>
      <c r="C123" s="2">
        <v>303431.97247918823</v>
      </c>
      <c r="D123" s="2"/>
    </row>
    <row r="124" spans="1:4" x14ac:dyDescent="0.25">
      <c r="A124" s="3">
        <v>42213</v>
      </c>
      <c r="B124" s="2">
        <v>934997.40906477114</v>
      </c>
      <c r="C124" s="2">
        <v>303431.97247918823</v>
      </c>
      <c r="D124" s="2"/>
    </row>
    <row r="125" spans="1:4" x14ac:dyDescent="0.25">
      <c r="A125" s="3">
        <v>42214</v>
      </c>
      <c r="B125" s="2">
        <v>998517.97703084501</v>
      </c>
      <c r="C125" s="2"/>
      <c r="D125" s="2"/>
    </row>
    <row r="126" spans="1:4" x14ac:dyDescent="0.25">
      <c r="A126" s="3">
        <v>42215</v>
      </c>
      <c r="B126" s="2">
        <v>1077895.634189168</v>
      </c>
      <c r="C126" s="2"/>
      <c r="D126" s="2"/>
    </row>
    <row r="127" spans="1:4" x14ac:dyDescent="0.25">
      <c r="A127" s="3">
        <v>42216</v>
      </c>
      <c r="B127" s="2">
        <v>815095.09174860618</v>
      </c>
      <c r="C127" s="2">
        <v>323897.10465835716</v>
      </c>
      <c r="D127" s="2"/>
    </row>
    <row r="128" spans="1:4" x14ac:dyDescent="0.25">
      <c r="A128" s="3">
        <v>42217</v>
      </c>
      <c r="B128" s="2">
        <v>872184.95953120245</v>
      </c>
      <c r="C128" s="2">
        <v>323897.10465835716</v>
      </c>
      <c r="D128" s="2"/>
    </row>
    <row r="129" spans="1:4" x14ac:dyDescent="0.25">
      <c r="A129" s="3">
        <v>42218</v>
      </c>
      <c r="B129" s="2">
        <v>915213.29970728024</v>
      </c>
      <c r="C129" s="2">
        <v>323897.10465835716</v>
      </c>
      <c r="D129" s="2"/>
    </row>
    <row r="130" spans="1:4" x14ac:dyDescent="0.25">
      <c r="A130" s="3">
        <v>42219</v>
      </c>
      <c r="B130" s="2">
        <v>959787.47366523813</v>
      </c>
      <c r="C130" s="2">
        <v>323897.10465835716</v>
      </c>
      <c r="D130" s="2"/>
    </row>
    <row r="131" spans="1:4" x14ac:dyDescent="0.25">
      <c r="A131" s="3">
        <v>42220</v>
      </c>
      <c r="B131" s="2">
        <v>1019945.7946873525</v>
      </c>
      <c r="C131" s="2">
        <v>323897.10465835716</v>
      </c>
      <c r="D131" s="2"/>
    </row>
    <row r="132" spans="1:4" x14ac:dyDescent="0.25">
      <c r="A132" s="3">
        <v>42221</v>
      </c>
      <c r="B132" s="2">
        <v>1099095.6556532031</v>
      </c>
      <c r="C132" s="2"/>
      <c r="D132" s="2"/>
    </row>
    <row r="133" spans="1:4" x14ac:dyDescent="0.25">
      <c r="A133" s="3">
        <v>42222</v>
      </c>
      <c r="B133" s="2">
        <v>1171937.6717948241</v>
      </c>
      <c r="C133" s="2"/>
      <c r="D133" s="2"/>
    </row>
    <row r="134" spans="1:4" x14ac:dyDescent="0.25">
      <c r="A134" s="3">
        <v>42223</v>
      </c>
      <c r="B134" s="2">
        <v>234388.05400597793</v>
      </c>
      <c r="C134" s="2">
        <v>291116.99610496755</v>
      </c>
      <c r="D134" s="2">
        <v>721419.01597975171</v>
      </c>
    </row>
    <row r="135" spans="1:4" x14ac:dyDescent="0.25">
      <c r="A135" s="3">
        <v>42224</v>
      </c>
      <c r="B135" s="2">
        <v>285624.14285137685</v>
      </c>
      <c r="C135" s="2">
        <v>291116.99610496755</v>
      </c>
      <c r="D135" s="2">
        <v>721419.01597975171</v>
      </c>
    </row>
    <row r="136" spans="1:4" x14ac:dyDescent="0.25">
      <c r="A136" s="3">
        <v>42225</v>
      </c>
      <c r="B136" s="2">
        <v>338042.31463767681</v>
      </c>
      <c r="C136" s="2">
        <v>291116.99610496755</v>
      </c>
      <c r="D136" s="2">
        <v>721419.01597975171</v>
      </c>
    </row>
    <row r="137" spans="1:4" x14ac:dyDescent="0.25">
      <c r="A137" s="3">
        <v>42226</v>
      </c>
      <c r="B137" s="2">
        <v>410515.53326490044</v>
      </c>
      <c r="C137" s="2">
        <v>291116.99610496755</v>
      </c>
      <c r="D137" s="2">
        <v>721419.01597975171</v>
      </c>
    </row>
    <row r="138" spans="1:4" x14ac:dyDescent="0.25">
      <c r="A138" s="3">
        <v>42227</v>
      </c>
      <c r="B138" s="2">
        <v>494296.00430271466</v>
      </c>
      <c r="C138" s="2">
        <v>291116.99610496755</v>
      </c>
      <c r="D138" s="2">
        <v>721419.01597975171</v>
      </c>
    </row>
    <row r="139" spans="1:4" x14ac:dyDescent="0.25">
      <c r="A139" s="3">
        <v>42228</v>
      </c>
      <c r="B139" s="2">
        <v>575542.78299345681</v>
      </c>
      <c r="C139" s="2"/>
      <c r="D139" s="2"/>
    </row>
    <row r="140" spans="1:4" x14ac:dyDescent="0.25">
      <c r="A140" s="3">
        <v>42229</v>
      </c>
      <c r="B140" s="2">
        <v>655340.26920949074</v>
      </c>
      <c r="C140" s="2"/>
      <c r="D140" s="2"/>
    </row>
    <row r="141" spans="1:4" x14ac:dyDescent="0.25">
      <c r="A141" s="3">
        <v>42230</v>
      </c>
      <c r="B141" s="2">
        <v>439650.90642957058</v>
      </c>
      <c r="C141" s="2">
        <v>283281.82204686425</v>
      </c>
      <c r="D141" s="2"/>
    </row>
    <row r="142" spans="1:4" x14ac:dyDescent="0.25">
      <c r="A142" s="3">
        <v>42231</v>
      </c>
      <c r="B142" s="2">
        <v>496632.38904598594</v>
      </c>
      <c r="C142" s="2">
        <v>283281.82204686425</v>
      </c>
      <c r="D142" s="2"/>
    </row>
    <row r="143" spans="1:4" x14ac:dyDescent="0.25">
      <c r="A143" s="3">
        <v>42232</v>
      </c>
      <c r="B143" s="2">
        <v>553624.45747448388</v>
      </c>
      <c r="C143" s="2">
        <v>283281.82204686425</v>
      </c>
      <c r="D143" s="2"/>
    </row>
    <row r="144" spans="1:4" x14ac:dyDescent="0.25">
      <c r="A144" s="3">
        <v>42233</v>
      </c>
      <c r="B144" s="2">
        <v>633949.42007866409</v>
      </c>
      <c r="C144" s="2">
        <v>283281.82204686425</v>
      </c>
      <c r="D144" s="2"/>
    </row>
    <row r="145" spans="1:4" x14ac:dyDescent="0.25">
      <c r="A145" s="3">
        <v>42234</v>
      </c>
      <c r="B145" s="2">
        <v>715039.86067402631</v>
      </c>
      <c r="C145" s="2">
        <v>283281.82204686425</v>
      </c>
      <c r="D145" s="2"/>
    </row>
    <row r="146" spans="1:4" x14ac:dyDescent="0.25">
      <c r="A146" s="3">
        <v>42235</v>
      </c>
      <c r="B146" s="2">
        <v>789677.52573083213</v>
      </c>
      <c r="C146" s="2"/>
      <c r="D146" s="2"/>
    </row>
    <row r="147" spans="1:4" x14ac:dyDescent="0.25">
      <c r="A147" s="3">
        <v>42236</v>
      </c>
      <c r="B147" s="2">
        <v>860910.18682957976</v>
      </c>
      <c r="C147" s="2"/>
      <c r="D147" s="2"/>
    </row>
    <row r="148" spans="1:4" x14ac:dyDescent="0.25">
      <c r="A148" s="3">
        <v>42237</v>
      </c>
      <c r="B148" s="2">
        <v>608232.21792256739</v>
      </c>
      <c r="C148" s="2">
        <v>324739.49332076596</v>
      </c>
      <c r="D148" s="2"/>
    </row>
    <row r="149" spans="1:4" x14ac:dyDescent="0.25">
      <c r="A149" s="3">
        <v>42238</v>
      </c>
      <c r="B149" s="2">
        <v>671398.40777081461</v>
      </c>
      <c r="C149" s="2">
        <v>324739.49332076596</v>
      </c>
      <c r="D149" s="2"/>
    </row>
    <row r="150" spans="1:4" x14ac:dyDescent="0.25">
      <c r="A150" s="3">
        <v>42239</v>
      </c>
      <c r="B150" s="2">
        <v>728255.39791671152</v>
      </c>
      <c r="C150" s="2">
        <v>324739.49332076596</v>
      </c>
      <c r="D150" s="2"/>
    </row>
    <row r="151" spans="1:4" x14ac:dyDescent="0.25">
      <c r="A151" s="3">
        <v>42240</v>
      </c>
      <c r="B151" s="2">
        <v>797612.26840555971</v>
      </c>
      <c r="C151" s="2">
        <v>324739.49332076596</v>
      </c>
      <c r="D151" s="2"/>
    </row>
    <row r="152" spans="1:4" x14ac:dyDescent="0.25">
      <c r="A152" s="3">
        <v>42241</v>
      </c>
      <c r="B152" s="2">
        <v>872709.98409668962</v>
      </c>
      <c r="C152" s="2">
        <v>324739.49332076596</v>
      </c>
      <c r="D152" s="2"/>
    </row>
    <row r="153" spans="1:4" x14ac:dyDescent="0.25">
      <c r="A153" s="3">
        <v>42242</v>
      </c>
      <c r="B153" s="2">
        <v>944235.46540021035</v>
      </c>
      <c r="C153" s="2"/>
      <c r="D153" s="2"/>
    </row>
    <row r="154" spans="1:4" x14ac:dyDescent="0.25">
      <c r="A154" s="3">
        <v>42243</v>
      </c>
      <c r="B154" s="2">
        <v>1011319.9148207729</v>
      </c>
      <c r="C154" s="2"/>
      <c r="D154" s="2"/>
    </row>
    <row r="155" spans="1:4" x14ac:dyDescent="0.25">
      <c r="A155" s="3">
        <v>42244</v>
      </c>
      <c r="B155" s="2">
        <v>760151.34829479968</v>
      </c>
      <c r="C155" s="2">
        <v>317904.80179751734</v>
      </c>
      <c r="D155" s="2"/>
    </row>
    <row r="156" spans="1:4" x14ac:dyDescent="0.25">
      <c r="A156" s="3">
        <v>42245</v>
      </c>
      <c r="B156" s="2">
        <v>823190.75439382438</v>
      </c>
      <c r="C156" s="2">
        <v>317904.80179751734</v>
      </c>
      <c r="D156" s="2"/>
    </row>
    <row r="157" spans="1:4" x14ac:dyDescent="0.25">
      <c r="A157" s="3">
        <v>42246</v>
      </c>
      <c r="B157" s="2">
        <v>879046.89215704566</v>
      </c>
      <c r="C157" s="2">
        <v>317904.80179751734</v>
      </c>
      <c r="D157" s="2"/>
    </row>
    <row r="158" spans="1:4" x14ac:dyDescent="0.25">
      <c r="A158" s="3">
        <v>42247</v>
      </c>
      <c r="B158" s="2">
        <v>957499.24205436558</v>
      </c>
      <c r="C158" s="2">
        <v>317904.80179751734</v>
      </c>
      <c r="D158" s="2"/>
    </row>
    <row r="159" spans="1:4" x14ac:dyDescent="0.25">
      <c r="A159" s="3">
        <v>42248</v>
      </c>
      <c r="B159" s="2">
        <v>1030677.0660003985</v>
      </c>
      <c r="C159" s="2">
        <v>317904.80179751734</v>
      </c>
      <c r="D159" s="2"/>
    </row>
    <row r="160" spans="1:4" x14ac:dyDescent="0.25">
      <c r="A160" s="3">
        <v>42249</v>
      </c>
      <c r="B160" s="2">
        <v>1099071.0627735653</v>
      </c>
      <c r="C160" s="2"/>
      <c r="D160" s="2"/>
    </row>
    <row r="161" spans="1:4" x14ac:dyDescent="0.25">
      <c r="A161" s="3">
        <v>42250</v>
      </c>
      <c r="B161" s="2">
        <v>1170454.6093288045</v>
      </c>
      <c r="C161" s="2"/>
      <c r="D161" s="2"/>
    </row>
    <row r="162" spans="1:4" x14ac:dyDescent="0.25">
      <c r="A162" s="3">
        <v>42251</v>
      </c>
      <c r="B162" s="2">
        <v>943816.54339216126</v>
      </c>
      <c r="C162" s="2">
        <v>296801.26538380201</v>
      </c>
      <c r="D162" s="2"/>
    </row>
    <row r="163" spans="1:4" x14ac:dyDescent="0.25">
      <c r="A163" s="3">
        <v>42252</v>
      </c>
      <c r="B163" s="2">
        <v>1001876.3056975839</v>
      </c>
      <c r="C163" s="2">
        <v>296801.26538380201</v>
      </c>
      <c r="D163" s="2"/>
    </row>
    <row r="164" spans="1:4" x14ac:dyDescent="0.25">
      <c r="A164" s="3">
        <v>42253</v>
      </c>
      <c r="B164" s="2">
        <v>1059774.7772628639</v>
      </c>
      <c r="C164" s="2">
        <v>296801.26538380201</v>
      </c>
      <c r="D164" s="2"/>
    </row>
    <row r="165" spans="1:4" x14ac:dyDescent="0.25">
      <c r="A165" s="3">
        <v>42254</v>
      </c>
      <c r="B165" s="2">
        <v>411961.25277911802</v>
      </c>
      <c r="C165" s="2">
        <v>296801.26538380201</v>
      </c>
      <c r="D165" s="2">
        <v>727094.70648468449</v>
      </c>
    </row>
    <row r="166" spans="1:4" x14ac:dyDescent="0.25">
      <c r="A166" s="3">
        <v>42255</v>
      </c>
      <c r="B166" s="2">
        <v>486202.41369095852</v>
      </c>
      <c r="C166" s="2">
        <v>296801.26538380201</v>
      </c>
      <c r="D166" s="2">
        <v>727094.70648468449</v>
      </c>
    </row>
    <row r="167" spans="1:4" x14ac:dyDescent="0.25">
      <c r="A167" s="3">
        <v>42256</v>
      </c>
      <c r="B167" s="2">
        <v>559450.8019761336</v>
      </c>
      <c r="C167" s="2"/>
      <c r="D167" s="2">
        <v>727094.70648468449</v>
      </c>
    </row>
    <row r="168" spans="1:4" x14ac:dyDescent="0.25">
      <c r="A168" s="3">
        <v>42257</v>
      </c>
      <c r="B168" s="2">
        <v>629501.02139990916</v>
      </c>
      <c r="C168" s="2"/>
      <c r="D168" s="2">
        <v>727094.70648468449</v>
      </c>
    </row>
    <row r="169" spans="1:4" x14ac:dyDescent="0.25">
      <c r="A169" s="3">
        <v>42258</v>
      </c>
      <c r="B169" s="2">
        <v>399937.92631991435</v>
      </c>
      <c r="C169" s="2">
        <v>301123.50377095264</v>
      </c>
      <c r="D169" s="2">
        <v>727094.70648468449</v>
      </c>
    </row>
    <row r="170" spans="1:4" x14ac:dyDescent="0.25">
      <c r="A170" s="3">
        <v>42259</v>
      </c>
      <c r="B170" s="2">
        <v>453752.88807955704</v>
      </c>
      <c r="C170" s="2">
        <v>301123.50377095264</v>
      </c>
      <c r="D170" s="2"/>
    </row>
    <row r="171" spans="1:4" x14ac:dyDescent="0.25">
      <c r="A171" s="3">
        <v>42260</v>
      </c>
      <c r="B171" s="2">
        <v>512550.5295744504</v>
      </c>
      <c r="C171" s="2">
        <v>301123.50377095264</v>
      </c>
      <c r="D171" s="2"/>
    </row>
    <row r="172" spans="1:4" x14ac:dyDescent="0.25">
      <c r="A172" s="3">
        <v>42261</v>
      </c>
      <c r="B172" s="2">
        <v>587657.73397029168</v>
      </c>
      <c r="C172" s="2">
        <v>301123.50377095264</v>
      </c>
      <c r="D172" s="2"/>
    </row>
    <row r="173" spans="1:4" x14ac:dyDescent="0.25">
      <c r="A173" s="3">
        <v>42262</v>
      </c>
      <c r="B173" s="2">
        <v>668976.15227153723</v>
      </c>
      <c r="C173" s="2">
        <v>301123.50377095264</v>
      </c>
      <c r="D173" s="2"/>
    </row>
    <row r="174" spans="1:4" x14ac:dyDescent="0.25">
      <c r="A174" s="3">
        <v>42263</v>
      </c>
      <c r="B174" s="2">
        <v>754988.81413637218</v>
      </c>
      <c r="C174" s="2"/>
      <c r="D174" s="2"/>
    </row>
    <row r="175" spans="1:4" x14ac:dyDescent="0.25">
      <c r="A175" s="3">
        <v>42264</v>
      </c>
      <c r="B175" s="2">
        <v>830808.32083891984</v>
      </c>
      <c r="C175" s="2"/>
      <c r="D175" s="2"/>
    </row>
    <row r="176" spans="1:4" x14ac:dyDescent="0.25">
      <c r="A176" s="3">
        <v>42265</v>
      </c>
      <c r="B176" s="2">
        <v>606716.12103710626</v>
      </c>
      <c r="C176" s="2">
        <v>304086.16632730461</v>
      </c>
      <c r="D176" s="2"/>
    </row>
    <row r="177" spans="1:4" x14ac:dyDescent="0.25">
      <c r="A177" s="3">
        <v>42266</v>
      </c>
      <c r="B177" s="2">
        <v>663957.39175636834</v>
      </c>
      <c r="C177" s="2">
        <v>304086.16632730461</v>
      </c>
      <c r="D177" s="2"/>
    </row>
    <row r="178" spans="1:4" x14ac:dyDescent="0.25">
      <c r="A178" s="3" t="s">
        <v>8</v>
      </c>
      <c r="B178" s="2">
        <v>136443940.57199931</v>
      </c>
      <c r="C178" s="2">
        <v>39158133.412133716</v>
      </c>
      <c r="D178" s="2">
        <v>23988480.848377615</v>
      </c>
    </row>
  </sheetData>
  <pageMargins left="0.7" right="0.7" top="0.75" bottom="0.75" header="0.3" footer="0.3"/>
  <pageSetup paperSize="0" orientation="portrait" horizontalDpi="0" verticalDpi="0" copies="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4" sqref="B4"/>
    </sheetView>
  </sheetViews>
  <sheetFormatPr defaultRowHeight="15" x14ac:dyDescent="0.25"/>
  <sheetData>
    <row r="1" spans="1:2" x14ac:dyDescent="0.25">
      <c r="A1">
        <v>1</v>
      </c>
      <c r="B1" t="s">
        <v>4</v>
      </c>
    </row>
    <row r="2" spans="1:2" x14ac:dyDescent="0.25">
      <c r="A2">
        <v>2</v>
      </c>
      <c r="B2" t="s">
        <v>5</v>
      </c>
    </row>
    <row r="3" spans="1:2" x14ac:dyDescent="0.25">
      <c r="A3">
        <v>3</v>
      </c>
      <c r="B3" t="s">
        <v>6</v>
      </c>
    </row>
    <row r="4" spans="1:2" x14ac:dyDescent="0.25">
      <c r="A4">
        <v>4</v>
      </c>
      <c r="B4" t="s">
        <v>0</v>
      </c>
    </row>
    <row r="5" spans="1:2" x14ac:dyDescent="0.25">
      <c r="A5">
        <v>5</v>
      </c>
      <c r="B5" t="s">
        <v>1</v>
      </c>
    </row>
    <row r="6" spans="1:2" x14ac:dyDescent="0.25">
      <c r="A6">
        <v>6</v>
      </c>
      <c r="B6" t="s">
        <v>2</v>
      </c>
    </row>
    <row r="7" spans="1:2" x14ac:dyDescent="0.25">
      <c r="A7">
        <v>7</v>
      </c>
      <c r="B7" t="s">
        <v>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3" sqref="A3"/>
    </sheetView>
  </sheetViews>
  <sheetFormatPr defaultRowHeight="15" x14ac:dyDescent="0.25"/>
  <cols>
    <col min="1" max="1" width="118.7109375" customWidth="1"/>
  </cols>
  <sheetData>
    <row r="1" spans="1:1" ht="75.75" thickBot="1" x14ac:dyDescent="0.3">
      <c r="A1" s="101" t="s">
        <v>109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8"/>
  <sheetViews>
    <sheetView workbookViewId="0"/>
  </sheetViews>
  <sheetFormatPr defaultColWidth="4" defaultRowHeight="15" x14ac:dyDescent="0.25"/>
  <cols>
    <col min="29" max="29" width="3.7109375" customWidth="1"/>
    <col min="45" max="45" width="3.7109375" bestFit="1" customWidth="1"/>
    <col min="47" max="61" width="4" hidden="1" customWidth="1"/>
    <col min="62" max="63" width="3.28515625" hidden="1" customWidth="1"/>
    <col min="64" max="64" width="12.7109375" hidden="1" customWidth="1"/>
    <col min="65" max="65" width="10.85546875" customWidth="1"/>
    <col min="66" max="66" width="19" bestFit="1" customWidth="1"/>
    <col min="67" max="67" width="38.7109375" customWidth="1"/>
    <col min="68" max="69" width="6.140625" customWidth="1"/>
    <col min="70" max="70" width="35.140625" customWidth="1"/>
    <col min="71" max="71" width="31.5703125" customWidth="1"/>
    <col min="72" max="72" width="32.42578125" customWidth="1"/>
    <col min="73" max="73" width="14.28515625" style="88" customWidth="1"/>
    <col min="74" max="74" width="14.5703125" customWidth="1"/>
    <col min="75" max="75" width="15.42578125" style="88" customWidth="1"/>
    <col min="76" max="76" width="16.7109375" customWidth="1"/>
    <col min="77" max="77" width="14.85546875" customWidth="1"/>
    <col min="78" max="78" width="16.85546875" customWidth="1"/>
    <col min="79" max="79" width="10" customWidth="1"/>
    <col min="80" max="80" width="14.28515625" bestFit="1" customWidth="1"/>
    <col min="81" max="81" width="13.7109375" bestFit="1" customWidth="1"/>
  </cols>
  <sheetData>
    <row r="1" spans="1:81" s="10" customFormat="1" ht="72" customHeight="1" x14ac:dyDescent="0.25">
      <c r="A1" s="10" t="s">
        <v>17</v>
      </c>
      <c r="B1" s="9">
        <v>42156</v>
      </c>
      <c r="C1" s="9">
        <v>42157</v>
      </c>
      <c r="D1" s="9">
        <v>42158</v>
      </c>
      <c r="E1" s="9">
        <v>42159</v>
      </c>
      <c r="F1" s="9">
        <v>42160</v>
      </c>
      <c r="G1" s="9">
        <v>42161</v>
      </c>
      <c r="H1" s="9">
        <v>42162</v>
      </c>
      <c r="I1" s="9">
        <v>42163</v>
      </c>
      <c r="J1" s="9">
        <v>42164</v>
      </c>
      <c r="K1" s="9">
        <v>42165</v>
      </c>
      <c r="L1" s="9">
        <v>42166</v>
      </c>
      <c r="M1" s="9">
        <v>42167</v>
      </c>
      <c r="N1" s="93">
        <v>42168</v>
      </c>
      <c r="O1" s="93">
        <v>42169</v>
      </c>
      <c r="P1" s="93">
        <v>42170</v>
      </c>
      <c r="Q1" s="93">
        <v>42171</v>
      </c>
      <c r="R1" s="93">
        <v>42172</v>
      </c>
      <c r="S1" s="93">
        <v>42173</v>
      </c>
      <c r="T1" s="93">
        <v>42174</v>
      </c>
      <c r="U1" s="93">
        <v>42175</v>
      </c>
      <c r="V1" s="94">
        <v>42176</v>
      </c>
      <c r="W1" s="94">
        <v>42177</v>
      </c>
      <c r="X1" s="94">
        <v>42178</v>
      </c>
      <c r="Y1" s="94">
        <v>42179</v>
      </c>
      <c r="Z1" s="94">
        <v>42180</v>
      </c>
      <c r="AA1" s="94">
        <v>42181</v>
      </c>
      <c r="AB1" s="94">
        <v>42182</v>
      </c>
      <c r="AC1" s="94">
        <v>42183</v>
      </c>
      <c r="AD1" s="95">
        <v>42184</v>
      </c>
      <c r="AE1" s="96">
        <v>42185</v>
      </c>
      <c r="AF1" s="96">
        <v>42186</v>
      </c>
      <c r="AG1" s="96">
        <v>42187</v>
      </c>
      <c r="AH1" s="96">
        <v>42188</v>
      </c>
      <c r="AI1" s="96">
        <v>42189</v>
      </c>
      <c r="AJ1" s="96">
        <v>42190</v>
      </c>
      <c r="AK1" s="96">
        <v>42191</v>
      </c>
      <c r="AL1" s="96">
        <v>42192</v>
      </c>
      <c r="AM1" s="96">
        <v>42193</v>
      </c>
      <c r="AN1" s="96">
        <v>42194</v>
      </c>
      <c r="AO1" s="96">
        <v>42195</v>
      </c>
      <c r="AP1" s="96">
        <v>42196</v>
      </c>
      <c r="AQ1" s="96">
        <v>42197</v>
      </c>
      <c r="AR1" s="96">
        <v>42198</v>
      </c>
      <c r="AS1" s="96">
        <v>42199</v>
      </c>
      <c r="AT1" s="9">
        <v>42200</v>
      </c>
      <c r="AU1" s="9">
        <v>42201</v>
      </c>
      <c r="AV1" s="9">
        <v>42202</v>
      </c>
      <c r="AW1" s="9">
        <v>42203</v>
      </c>
      <c r="AX1" s="9">
        <v>42204</v>
      </c>
      <c r="AY1" s="9">
        <v>42205</v>
      </c>
      <c r="AZ1" s="9">
        <v>42206</v>
      </c>
      <c r="BA1" s="9">
        <v>42207</v>
      </c>
      <c r="BB1" s="9">
        <v>42208</v>
      </c>
      <c r="BC1" s="9">
        <v>42209</v>
      </c>
      <c r="BD1" s="9">
        <v>42210</v>
      </c>
      <c r="BE1" s="9">
        <v>42211</v>
      </c>
      <c r="BF1" s="9">
        <v>42212</v>
      </c>
      <c r="BG1" s="9">
        <v>42213</v>
      </c>
      <c r="BH1" s="9">
        <v>42214</v>
      </c>
      <c r="BI1" s="9">
        <v>42215</v>
      </c>
      <c r="BJ1" s="9">
        <v>42216</v>
      </c>
      <c r="BK1" s="78"/>
      <c r="BM1" s="16" t="s">
        <v>48</v>
      </c>
      <c r="BN1" s="16" t="s">
        <v>49</v>
      </c>
      <c r="BO1" s="16" t="s">
        <v>50</v>
      </c>
      <c r="BP1" s="16"/>
      <c r="BQ1" s="16"/>
      <c r="BR1" s="16" t="s">
        <v>51</v>
      </c>
      <c r="BS1" s="16" t="s">
        <v>52</v>
      </c>
      <c r="BT1" s="16" t="s">
        <v>53</v>
      </c>
      <c r="BU1" s="85" t="s">
        <v>52</v>
      </c>
      <c r="BV1" s="16" t="s">
        <v>53</v>
      </c>
      <c r="BW1" s="85" t="s">
        <v>54</v>
      </c>
      <c r="BX1" s="16" t="s">
        <v>55</v>
      </c>
      <c r="BY1" s="16" t="s">
        <v>56</v>
      </c>
      <c r="BZ1" s="16" t="s">
        <v>57</v>
      </c>
      <c r="CA1" s="16" t="s">
        <v>58</v>
      </c>
    </row>
    <row r="2" spans="1:81" x14ac:dyDescent="0.25">
      <c r="B2" s="4">
        <v>1</v>
      </c>
      <c r="C2" s="7">
        <v>2</v>
      </c>
      <c r="D2" s="7">
        <v>3</v>
      </c>
      <c r="E2" s="7">
        <v>4</v>
      </c>
      <c r="F2" s="7">
        <v>5</v>
      </c>
      <c r="G2" s="7">
        <v>6</v>
      </c>
      <c r="H2" s="7">
        <v>7</v>
      </c>
      <c r="I2" s="7">
        <v>8</v>
      </c>
      <c r="J2" s="7">
        <v>9</v>
      </c>
      <c r="K2" s="7">
        <v>10</v>
      </c>
      <c r="L2" s="7">
        <v>11</v>
      </c>
      <c r="M2" s="7">
        <v>12</v>
      </c>
      <c r="N2" s="97">
        <v>13</v>
      </c>
      <c r="O2" s="97">
        <v>14</v>
      </c>
      <c r="P2" s="97">
        <v>15</v>
      </c>
      <c r="Q2" s="97">
        <v>16</v>
      </c>
      <c r="R2" s="97">
        <v>17</v>
      </c>
      <c r="S2" s="97">
        <v>18</v>
      </c>
      <c r="T2" s="97">
        <v>19</v>
      </c>
      <c r="U2" s="97">
        <v>20</v>
      </c>
      <c r="V2" s="98">
        <v>21</v>
      </c>
      <c r="W2" s="98">
        <v>22</v>
      </c>
      <c r="X2" s="98">
        <v>23</v>
      </c>
      <c r="Y2" s="98">
        <v>24</v>
      </c>
      <c r="Z2" s="98">
        <v>25</v>
      </c>
      <c r="AA2" s="98">
        <v>26</v>
      </c>
      <c r="AB2" s="98">
        <v>27</v>
      </c>
      <c r="AC2" s="98">
        <v>28</v>
      </c>
      <c r="AD2" s="99">
        <v>29</v>
      </c>
      <c r="AE2" s="100">
        <v>30</v>
      </c>
      <c r="AF2" s="100">
        <v>1</v>
      </c>
      <c r="AG2" s="100">
        <v>2</v>
      </c>
      <c r="AH2" s="100">
        <v>3</v>
      </c>
      <c r="AI2" s="100">
        <v>4</v>
      </c>
      <c r="AJ2" s="100">
        <v>5</v>
      </c>
      <c r="AK2" s="100">
        <v>6</v>
      </c>
      <c r="AL2" s="100">
        <v>7</v>
      </c>
      <c r="AM2" s="100">
        <v>8</v>
      </c>
      <c r="AN2" s="100">
        <v>9</v>
      </c>
      <c r="AO2" s="100">
        <v>10</v>
      </c>
      <c r="AP2" s="100">
        <v>11</v>
      </c>
      <c r="AQ2" s="100">
        <v>12</v>
      </c>
      <c r="AR2" s="100">
        <v>13</v>
      </c>
      <c r="AS2" s="100">
        <v>14</v>
      </c>
      <c r="AT2" s="7">
        <v>15</v>
      </c>
      <c r="AU2" s="7">
        <v>16</v>
      </c>
      <c r="AV2" s="7">
        <v>17</v>
      </c>
      <c r="AW2" s="7">
        <v>18</v>
      </c>
      <c r="AX2" s="7">
        <v>19</v>
      </c>
      <c r="AY2" s="7">
        <v>20</v>
      </c>
      <c r="AZ2" s="7">
        <v>21</v>
      </c>
      <c r="BA2" s="7">
        <v>22</v>
      </c>
      <c r="BB2" s="7">
        <v>23</v>
      </c>
      <c r="BC2" s="7">
        <v>24</v>
      </c>
      <c r="BD2" s="7">
        <v>25</v>
      </c>
      <c r="BE2" s="7">
        <v>26</v>
      </c>
      <c r="BF2" s="7">
        <v>27</v>
      </c>
      <c r="BG2" s="7">
        <v>28</v>
      </c>
      <c r="BH2" s="7">
        <v>29</v>
      </c>
      <c r="BI2" s="7">
        <v>30</v>
      </c>
      <c r="BJ2" s="7">
        <v>31</v>
      </c>
      <c r="BK2" s="79"/>
      <c r="BM2" s="109" t="s">
        <v>62</v>
      </c>
      <c r="BN2" s="109" t="s">
        <v>63</v>
      </c>
      <c r="BO2" s="109" t="s">
        <v>80</v>
      </c>
      <c r="BP2" s="109" t="s">
        <v>94</v>
      </c>
      <c r="BQ2" s="109" t="s">
        <v>95</v>
      </c>
      <c r="BR2" s="109" t="s">
        <v>81</v>
      </c>
      <c r="BS2" s="109" t="s">
        <v>66</v>
      </c>
      <c r="BT2" s="109" t="s">
        <v>65</v>
      </c>
      <c r="BU2" s="117" t="s">
        <v>66</v>
      </c>
      <c r="BV2" s="109" t="s">
        <v>65</v>
      </c>
      <c r="BW2" s="117" t="s">
        <v>64</v>
      </c>
      <c r="BX2" s="109" t="s">
        <v>67</v>
      </c>
      <c r="BY2" s="109" t="s">
        <v>68</v>
      </c>
      <c r="BZ2" s="109" t="s">
        <v>69</v>
      </c>
      <c r="CA2" s="109" t="s">
        <v>70</v>
      </c>
    </row>
    <row r="3" spans="1:81" x14ac:dyDescent="0.25">
      <c r="A3" t="s">
        <v>21</v>
      </c>
      <c r="B3" s="61">
        <v>6</v>
      </c>
      <c r="C3" s="61">
        <v>6</v>
      </c>
      <c r="D3" s="61">
        <v>6</v>
      </c>
      <c r="E3" s="61">
        <v>6</v>
      </c>
      <c r="F3" s="61">
        <v>6</v>
      </c>
      <c r="G3" s="61">
        <v>6</v>
      </c>
      <c r="H3" s="61">
        <v>6</v>
      </c>
      <c r="I3" s="61">
        <v>6</v>
      </c>
      <c r="J3" s="61">
        <v>6</v>
      </c>
      <c r="K3" s="61">
        <v>6</v>
      </c>
      <c r="L3" s="61">
        <v>6</v>
      </c>
      <c r="M3" s="61">
        <v>6</v>
      </c>
      <c r="N3" s="61">
        <v>6</v>
      </c>
      <c r="O3" s="61">
        <v>6</v>
      </c>
      <c r="P3" s="61">
        <v>6</v>
      </c>
      <c r="Q3" s="61">
        <v>6</v>
      </c>
      <c r="R3" s="61">
        <v>6</v>
      </c>
      <c r="S3" s="61">
        <v>6</v>
      </c>
      <c r="T3" s="61">
        <v>6</v>
      </c>
      <c r="U3" s="61">
        <v>6</v>
      </c>
      <c r="V3" s="61">
        <v>6</v>
      </c>
      <c r="W3" s="61">
        <v>6</v>
      </c>
      <c r="X3" s="61">
        <v>6</v>
      </c>
      <c r="Y3" s="61">
        <v>6</v>
      </c>
      <c r="Z3" s="61">
        <v>6</v>
      </c>
      <c r="AA3" s="61">
        <v>6</v>
      </c>
      <c r="AB3" s="61">
        <v>6</v>
      </c>
      <c r="AC3" s="61">
        <v>6</v>
      </c>
      <c r="AD3" s="61">
        <v>6</v>
      </c>
      <c r="AE3" s="61">
        <v>6</v>
      </c>
      <c r="AF3" s="4">
        <v>7</v>
      </c>
      <c r="AG3" s="4">
        <v>7</v>
      </c>
      <c r="AH3" s="4">
        <v>7</v>
      </c>
      <c r="AI3" s="4">
        <v>7</v>
      </c>
      <c r="AJ3" s="4">
        <v>7</v>
      </c>
      <c r="AK3" s="4">
        <v>7</v>
      </c>
      <c r="AL3" s="4">
        <v>7</v>
      </c>
      <c r="AM3" s="4">
        <v>7</v>
      </c>
      <c r="AN3" s="4">
        <v>7</v>
      </c>
      <c r="AO3" s="4">
        <v>7</v>
      </c>
      <c r="AP3" s="4">
        <v>7</v>
      </c>
      <c r="AQ3" s="4">
        <v>7</v>
      </c>
      <c r="AR3" s="4">
        <v>7</v>
      </c>
      <c r="AS3" s="4">
        <v>7</v>
      </c>
      <c r="AT3" s="4">
        <v>7</v>
      </c>
      <c r="AU3" s="4">
        <v>7</v>
      </c>
      <c r="AV3" s="4">
        <v>7</v>
      </c>
      <c r="AW3" s="4">
        <v>7</v>
      </c>
      <c r="AX3" s="4">
        <v>7</v>
      </c>
      <c r="AY3" s="4">
        <v>7</v>
      </c>
      <c r="AZ3" s="4">
        <v>7</v>
      </c>
      <c r="BA3" s="4">
        <v>7</v>
      </c>
      <c r="BB3" s="4">
        <v>7</v>
      </c>
      <c r="BC3" s="4">
        <v>7</v>
      </c>
      <c r="BD3" s="4">
        <v>7</v>
      </c>
      <c r="BE3" s="4">
        <v>7</v>
      </c>
      <c r="BF3" s="4">
        <v>7</v>
      </c>
      <c r="BG3" s="4">
        <v>7</v>
      </c>
      <c r="BH3" s="4">
        <v>7</v>
      </c>
      <c r="BI3" s="4">
        <v>7</v>
      </c>
      <c r="BJ3" s="4">
        <v>7</v>
      </c>
      <c r="BK3" s="80"/>
      <c r="BM3" s="110"/>
      <c r="BN3" s="110"/>
      <c r="BO3" s="110"/>
      <c r="BP3" s="110"/>
      <c r="BQ3" s="110"/>
      <c r="BR3" s="110"/>
      <c r="BS3" s="110"/>
      <c r="BT3" s="110"/>
      <c r="BU3" s="118"/>
      <c r="BV3" s="110"/>
      <c r="BW3" s="118"/>
      <c r="BX3" s="110"/>
      <c r="BY3" s="110"/>
      <c r="BZ3" s="110"/>
      <c r="CA3" s="110"/>
    </row>
    <row r="4" spans="1:81" x14ac:dyDescent="0.25">
      <c r="A4" t="s">
        <v>18</v>
      </c>
      <c r="B4" s="5" t="s">
        <v>5</v>
      </c>
      <c r="C4" s="5" t="s">
        <v>6</v>
      </c>
      <c r="D4" s="8" t="s">
        <v>0</v>
      </c>
      <c r="E4" s="5" t="s">
        <v>1</v>
      </c>
      <c r="F4" s="5" t="s">
        <v>2</v>
      </c>
      <c r="G4" s="5" t="s">
        <v>3</v>
      </c>
      <c r="H4" s="5" t="s">
        <v>4</v>
      </c>
      <c r="I4" s="5" t="s">
        <v>5</v>
      </c>
      <c r="J4" s="5" t="s">
        <v>6</v>
      </c>
      <c r="K4" s="8" t="s">
        <v>0</v>
      </c>
      <c r="L4" s="5" t="s">
        <v>1</v>
      </c>
      <c r="M4" s="5" t="s">
        <v>2</v>
      </c>
      <c r="N4" s="5" t="s">
        <v>3</v>
      </c>
      <c r="O4" s="5" t="s">
        <v>4</v>
      </c>
      <c r="P4" s="5" t="s">
        <v>5</v>
      </c>
      <c r="Q4" s="5" t="s">
        <v>6</v>
      </c>
      <c r="R4" s="8" t="s">
        <v>0</v>
      </c>
      <c r="S4" s="5" t="s">
        <v>1</v>
      </c>
      <c r="T4" s="5" t="s">
        <v>2</v>
      </c>
      <c r="U4" s="5" t="s">
        <v>3</v>
      </c>
      <c r="V4" s="5" t="s">
        <v>4</v>
      </c>
      <c r="W4" s="5" t="s">
        <v>5</v>
      </c>
      <c r="X4" s="5" t="s">
        <v>6</v>
      </c>
      <c r="Y4" s="8" t="s">
        <v>0</v>
      </c>
      <c r="Z4" s="5" t="s">
        <v>1</v>
      </c>
      <c r="AA4" s="5" t="s">
        <v>2</v>
      </c>
      <c r="AB4" s="5" t="s">
        <v>3</v>
      </c>
      <c r="AC4" s="5" t="s">
        <v>4</v>
      </c>
      <c r="AD4" s="5" t="s">
        <v>5</v>
      </c>
      <c r="AE4" s="5" t="s">
        <v>6</v>
      </c>
      <c r="AF4" s="8" t="s">
        <v>0</v>
      </c>
      <c r="AG4" s="5" t="s">
        <v>1</v>
      </c>
      <c r="AH4" s="5" t="s">
        <v>2</v>
      </c>
      <c r="AI4" s="5" t="s">
        <v>3</v>
      </c>
      <c r="AJ4" s="5" t="s">
        <v>4</v>
      </c>
      <c r="AK4" s="5" t="s">
        <v>5</v>
      </c>
      <c r="AL4" s="5" t="s">
        <v>6</v>
      </c>
      <c r="AM4" s="8" t="s">
        <v>0</v>
      </c>
      <c r="AN4" s="5" t="s">
        <v>1</v>
      </c>
      <c r="AO4" s="5" t="s">
        <v>2</v>
      </c>
      <c r="AP4" s="5" t="s">
        <v>3</v>
      </c>
      <c r="AQ4" s="5" t="s">
        <v>4</v>
      </c>
      <c r="AR4" s="5" t="s">
        <v>5</v>
      </c>
      <c r="AS4" s="5" t="s">
        <v>6</v>
      </c>
      <c r="AT4" s="8" t="s">
        <v>0</v>
      </c>
      <c r="AU4" s="5" t="s">
        <v>1</v>
      </c>
      <c r="AV4" s="5" t="s">
        <v>2</v>
      </c>
      <c r="AW4" s="5" t="s">
        <v>3</v>
      </c>
      <c r="AX4" s="5" t="s">
        <v>4</v>
      </c>
      <c r="AY4" s="5" t="s">
        <v>5</v>
      </c>
      <c r="AZ4" s="5" t="s">
        <v>6</v>
      </c>
      <c r="BA4" s="8" t="s">
        <v>0</v>
      </c>
      <c r="BB4" s="5" t="s">
        <v>1</v>
      </c>
      <c r="BC4" s="5" t="s">
        <v>2</v>
      </c>
      <c r="BD4" s="5" t="s">
        <v>3</v>
      </c>
      <c r="BE4" s="5" t="s">
        <v>4</v>
      </c>
      <c r="BF4" s="5" t="s">
        <v>5</v>
      </c>
      <c r="BG4" s="5" t="s">
        <v>6</v>
      </c>
      <c r="BH4" s="8" t="s">
        <v>0</v>
      </c>
      <c r="BI4" s="5" t="s">
        <v>1</v>
      </c>
      <c r="BJ4" s="5" t="s">
        <v>2</v>
      </c>
      <c r="BK4" s="81"/>
      <c r="BM4" s="110"/>
      <c r="BN4" s="110"/>
      <c r="BO4" s="110"/>
      <c r="BP4" s="110"/>
      <c r="BQ4" s="110"/>
      <c r="BR4" s="110"/>
      <c r="BS4" s="110"/>
      <c r="BT4" s="110"/>
      <c r="BU4" s="118"/>
      <c r="BV4" s="110"/>
      <c r="BW4" s="118"/>
      <c r="BX4" s="110"/>
      <c r="BY4" s="110"/>
      <c r="BZ4" s="110"/>
      <c r="CA4" s="110"/>
    </row>
    <row r="5" spans="1:81" x14ac:dyDescent="0.25">
      <c r="A5" t="s">
        <v>22</v>
      </c>
      <c r="B5" s="6">
        <v>2</v>
      </c>
      <c r="C5" s="6">
        <v>3</v>
      </c>
      <c r="D5" s="6">
        <v>4</v>
      </c>
      <c r="E5" s="6">
        <v>5</v>
      </c>
      <c r="F5" s="6">
        <v>6</v>
      </c>
      <c r="G5" s="6">
        <v>7</v>
      </c>
      <c r="H5" s="20">
        <v>1</v>
      </c>
      <c r="I5" s="20">
        <v>2</v>
      </c>
      <c r="J5" s="20">
        <v>3</v>
      </c>
      <c r="K5" s="20">
        <v>4</v>
      </c>
      <c r="L5" s="20">
        <v>5</v>
      </c>
      <c r="M5" s="20">
        <v>6</v>
      </c>
      <c r="N5" s="20">
        <v>7</v>
      </c>
      <c r="O5" s="21">
        <v>1</v>
      </c>
      <c r="P5" s="21">
        <v>2</v>
      </c>
      <c r="Q5" s="21">
        <v>3</v>
      </c>
      <c r="R5" s="21">
        <v>4</v>
      </c>
      <c r="S5" s="21">
        <v>5</v>
      </c>
      <c r="T5" s="21">
        <v>6</v>
      </c>
      <c r="U5" s="21">
        <v>7</v>
      </c>
      <c r="V5" s="19">
        <v>1</v>
      </c>
      <c r="W5" s="19">
        <v>2</v>
      </c>
      <c r="X5" s="19">
        <v>3</v>
      </c>
      <c r="Y5" s="19">
        <v>4</v>
      </c>
      <c r="Z5" s="19">
        <v>5</v>
      </c>
      <c r="AA5" s="19">
        <v>6</v>
      </c>
      <c r="AB5" s="19">
        <v>7</v>
      </c>
      <c r="AC5" s="22">
        <v>1</v>
      </c>
      <c r="AD5" s="22">
        <v>2</v>
      </c>
      <c r="AE5" s="22">
        <v>3</v>
      </c>
      <c r="AF5" s="22">
        <v>4</v>
      </c>
      <c r="AG5" s="22">
        <v>5</v>
      </c>
      <c r="AH5" s="22">
        <v>6</v>
      </c>
      <c r="AI5" s="22">
        <v>7</v>
      </c>
      <c r="AJ5" s="23">
        <v>1</v>
      </c>
      <c r="AK5" s="23">
        <v>2</v>
      </c>
      <c r="AL5" s="23">
        <v>3</v>
      </c>
      <c r="AM5" s="23">
        <v>4</v>
      </c>
      <c r="AN5" s="23">
        <v>5</v>
      </c>
      <c r="AO5" s="23">
        <v>6</v>
      </c>
      <c r="AP5" s="23">
        <v>7</v>
      </c>
      <c r="AQ5" s="25">
        <v>1</v>
      </c>
      <c r="AR5" s="25">
        <v>2</v>
      </c>
      <c r="AS5" s="25">
        <v>3</v>
      </c>
      <c r="AT5" s="25">
        <v>4</v>
      </c>
      <c r="AU5" s="25">
        <v>5</v>
      </c>
      <c r="AV5" s="25">
        <v>6</v>
      </c>
      <c r="AW5" s="25">
        <v>7</v>
      </c>
      <c r="AX5" s="24">
        <v>1</v>
      </c>
      <c r="AY5" s="24">
        <v>2</v>
      </c>
      <c r="AZ5" s="24">
        <v>3</v>
      </c>
      <c r="BA5" s="24">
        <v>4</v>
      </c>
      <c r="BB5" s="24">
        <v>5</v>
      </c>
      <c r="BC5" s="24">
        <v>6</v>
      </c>
      <c r="BD5" s="24">
        <v>7</v>
      </c>
      <c r="BE5" s="6">
        <v>1</v>
      </c>
      <c r="BF5" s="6">
        <v>2</v>
      </c>
      <c r="BG5" s="6">
        <v>3</v>
      </c>
      <c r="BH5" s="6">
        <v>4</v>
      </c>
      <c r="BI5" s="6">
        <v>5</v>
      </c>
      <c r="BJ5" s="6">
        <v>6</v>
      </c>
      <c r="BK5" s="82"/>
      <c r="BM5" s="110"/>
      <c r="BN5" s="110"/>
      <c r="BO5" s="110"/>
      <c r="BP5" s="110"/>
      <c r="BQ5" s="110"/>
      <c r="BR5" s="110"/>
      <c r="BS5" s="110"/>
      <c r="BT5" s="110"/>
      <c r="BU5" s="118"/>
      <c r="BV5" s="110"/>
      <c r="BW5" s="118"/>
      <c r="BX5" s="110"/>
      <c r="BY5" s="110"/>
      <c r="BZ5" s="110"/>
      <c r="CA5" s="110"/>
    </row>
    <row r="6" spans="1:81" x14ac:dyDescent="0.25">
      <c r="A6" t="s">
        <v>23</v>
      </c>
      <c r="B6" s="6">
        <v>23</v>
      </c>
      <c r="C6" s="6">
        <v>23</v>
      </c>
      <c r="D6" s="6">
        <v>23</v>
      </c>
      <c r="E6" s="6">
        <v>23</v>
      </c>
      <c r="F6" s="6">
        <v>23</v>
      </c>
      <c r="G6" s="6">
        <v>23</v>
      </c>
      <c r="H6" s="6">
        <v>24</v>
      </c>
      <c r="I6" s="6">
        <v>24</v>
      </c>
      <c r="J6" s="6">
        <v>24</v>
      </c>
      <c r="K6" s="6">
        <v>24</v>
      </c>
      <c r="L6" s="6">
        <v>24</v>
      </c>
      <c r="M6" s="6">
        <v>24</v>
      </c>
      <c r="N6" s="6">
        <v>24</v>
      </c>
      <c r="O6" s="6">
        <v>25</v>
      </c>
      <c r="P6" s="6">
        <v>25</v>
      </c>
      <c r="Q6" s="6">
        <v>25</v>
      </c>
      <c r="R6" s="6">
        <v>25</v>
      </c>
      <c r="S6" s="6">
        <v>25</v>
      </c>
      <c r="T6" s="6">
        <v>25</v>
      </c>
      <c r="U6" s="6">
        <v>25</v>
      </c>
      <c r="V6" s="6">
        <v>26</v>
      </c>
      <c r="W6" s="6">
        <v>26</v>
      </c>
      <c r="X6" s="6">
        <v>26</v>
      </c>
      <c r="Y6" s="6">
        <v>26</v>
      </c>
      <c r="Z6" s="6">
        <v>26</v>
      </c>
      <c r="AA6" s="6">
        <v>26</v>
      </c>
      <c r="AB6" s="6">
        <v>26</v>
      </c>
      <c r="AC6" s="6">
        <v>27</v>
      </c>
      <c r="AD6" s="6">
        <v>27</v>
      </c>
      <c r="AE6" s="6">
        <v>27</v>
      </c>
      <c r="AF6" s="6">
        <v>27</v>
      </c>
      <c r="AG6" s="6">
        <v>27</v>
      </c>
      <c r="AH6" s="6">
        <v>27</v>
      </c>
      <c r="AI6" s="6">
        <v>27</v>
      </c>
      <c r="AJ6" s="6">
        <v>28</v>
      </c>
      <c r="AK6" s="6">
        <v>28</v>
      </c>
      <c r="AL6" s="6">
        <v>28</v>
      </c>
      <c r="AM6" s="6">
        <v>28</v>
      </c>
      <c r="AN6" s="6">
        <v>28</v>
      </c>
      <c r="AO6" s="6">
        <v>28</v>
      </c>
      <c r="AP6" s="6">
        <v>28</v>
      </c>
      <c r="AQ6" s="6">
        <v>29</v>
      </c>
      <c r="AR6" s="6">
        <v>29</v>
      </c>
      <c r="AS6" s="6">
        <v>29</v>
      </c>
      <c r="AT6" s="6">
        <v>29</v>
      </c>
      <c r="AU6" s="6">
        <v>29</v>
      </c>
      <c r="AV6" s="6">
        <v>29</v>
      </c>
      <c r="AW6" s="6">
        <v>29</v>
      </c>
      <c r="AX6" s="6">
        <v>30</v>
      </c>
      <c r="AY6" s="6">
        <v>30</v>
      </c>
      <c r="AZ6" s="6">
        <v>30</v>
      </c>
      <c r="BA6" s="6">
        <v>30</v>
      </c>
      <c r="BB6" s="6">
        <v>30</v>
      </c>
      <c r="BC6" s="6">
        <v>30</v>
      </c>
      <c r="BD6" s="6">
        <v>30</v>
      </c>
      <c r="BE6" s="6">
        <v>31</v>
      </c>
      <c r="BF6" s="6">
        <v>31</v>
      </c>
      <c r="BG6" s="6">
        <v>31</v>
      </c>
      <c r="BH6" s="6">
        <v>31</v>
      </c>
      <c r="BI6" s="6">
        <v>31</v>
      </c>
      <c r="BJ6" s="6">
        <v>31</v>
      </c>
      <c r="BK6" s="82"/>
      <c r="BM6" s="110"/>
      <c r="BN6" s="110"/>
      <c r="BO6" s="110"/>
      <c r="BP6" s="110"/>
      <c r="BQ6" s="110"/>
      <c r="BR6" s="110"/>
      <c r="BS6" s="110"/>
      <c r="BT6" s="110"/>
      <c r="BU6" s="118"/>
      <c r="BV6" s="110"/>
      <c r="BW6" s="118"/>
      <c r="BX6" s="110"/>
      <c r="BY6" s="110"/>
      <c r="BZ6" s="110"/>
      <c r="CA6" s="110"/>
    </row>
    <row r="7" spans="1:81" s="11" customFormat="1" x14ac:dyDescent="0.25">
      <c r="B7" s="12"/>
      <c r="C7" s="12"/>
      <c r="D7" s="12"/>
      <c r="E7" s="12"/>
      <c r="F7" s="13" t="s">
        <v>19</v>
      </c>
      <c r="G7" s="12"/>
      <c r="H7" s="12"/>
      <c r="I7" s="12"/>
      <c r="J7" s="12"/>
      <c r="K7" s="12"/>
      <c r="L7" s="12"/>
      <c r="M7" s="13" t="s">
        <v>19</v>
      </c>
      <c r="N7" s="12"/>
      <c r="O7" s="12"/>
      <c r="P7" s="12"/>
      <c r="Q7" s="12"/>
      <c r="R7" s="12"/>
      <c r="S7" s="12"/>
      <c r="T7" s="26" t="s">
        <v>19</v>
      </c>
      <c r="U7" s="12"/>
      <c r="V7" s="12"/>
      <c r="W7" s="12"/>
      <c r="X7" s="12"/>
      <c r="Y7" s="12"/>
      <c r="Z7" s="12"/>
      <c r="AA7" s="27" t="s">
        <v>19</v>
      </c>
      <c r="AB7" s="12"/>
      <c r="AC7" s="12"/>
      <c r="AD7" s="12"/>
      <c r="AE7" s="12"/>
      <c r="AF7" s="12"/>
      <c r="AG7" s="12"/>
      <c r="AH7" s="28" t="s">
        <v>19</v>
      </c>
      <c r="AI7" s="12"/>
      <c r="AJ7" s="12"/>
      <c r="AK7" s="12"/>
      <c r="AL7" s="12"/>
      <c r="AM7" s="12"/>
      <c r="AN7" s="12"/>
      <c r="AO7" s="31" t="s">
        <v>19</v>
      </c>
      <c r="AP7" s="12"/>
      <c r="AQ7" s="12"/>
      <c r="AR7" s="12"/>
      <c r="AS7" s="12"/>
      <c r="AT7" s="12"/>
      <c r="AU7" s="12"/>
      <c r="AV7" s="30" t="s">
        <v>19</v>
      </c>
      <c r="AW7" s="12"/>
      <c r="AX7" s="12"/>
      <c r="AY7" s="12"/>
      <c r="AZ7" s="12"/>
      <c r="BA7" s="12"/>
      <c r="BB7" s="12"/>
      <c r="BC7" s="32" t="s">
        <v>19</v>
      </c>
      <c r="BD7" s="12"/>
      <c r="BE7" s="12"/>
      <c r="BF7" s="12"/>
      <c r="BG7" s="12"/>
      <c r="BH7" s="12"/>
      <c r="BI7" s="12"/>
      <c r="BJ7" s="29" t="s">
        <v>19</v>
      </c>
      <c r="BK7" s="83"/>
      <c r="BM7" s="110"/>
      <c r="BN7" s="110"/>
      <c r="BO7" s="110"/>
      <c r="BP7" s="110"/>
      <c r="BQ7" s="110"/>
      <c r="BR7" s="110"/>
      <c r="BS7" s="110"/>
      <c r="BT7" s="110"/>
      <c r="BU7" s="118"/>
      <c r="BV7" s="110"/>
      <c r="BW7" s="118"/>
      <c r="BX7" s="110"/>
      <c r="BY7" s="110"/>
      <c r="BZ7" s="110"/>
      <c r="CA7" s="110"/>
    </row>
    <row r="8" spans="1:81" s="11" customFormat="1" x14ac:dyDescent="0.25">
      <c r="B8" s="12"/>
      <c r="C8" s="12"/>
      <c r="D8" s="12"/>
      <c r="E8" s="12"/>
      <c r="F8" s="13" t="s">
        <v>19</v>
      </c>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3" t="s">
        <v>19</v>
      </c>
      <c r="AM8" s="12"/>
      <c r="AN8" s="12"/>
      <c r="AO8" s="12"/>
      <c r="AP8" s="12"/>
      <c r="AQ8" s="12"/>
      <c r="AR8" s="12"/>
      <c r="AS8" s="12"/>
      <c r="AT8" s="12"/>
      <c r="AU8" s="12"/>
      <c r="AV8" s="12"/>
      <c r="AW8" s="12"/>
      <c r="AX8" s="12"/>
      <c r="AY8" s="12"/>
      <c r="AZ8" s="12"/>
      <c r="BA8" s="12"/>
      <c r="BB8" s="12"/>
      <c r="BC8" s="12"/>
      <c r="BD8" s="12"/>
      <c r="BE8" s="12"/>
      <c r="BF8" s="12"/>
      <c r="BG8" s="12"/>
      <c r="BH8" s="12"/>
      <c r="BI8" s="12"/>
      <c r="BJ8" s="12"/>
      <c r="BK8" s="62"/>
      <c r="BM8" s="110"/>
      <c r="BN8" s="110"/>
      <c r="BO8" s="110"/>
      <c r="BP8" s="110"/>
      <c r="BQ8" s="110"/>
      <c r="BR8" s="110"/>
      <c r="BS8" s="110"/>
      <c r="BT8" s="110"/>
      <c r="BU8" s="118"/>
      <c r="BV8" s="110"/>
      <c r="BW8" s="118"/>
      <c r="BX8" s="110"/>
      <c r="BY8" s="110"/>
      <c r="BZ8" s="110"/>
      <c r="CA8" s="110"/>
    </row>
    <row r="9" spans="1:81" s="11" customFormat="1" ht="66.75" customHeight="1" x14ac:dyDescent="0.25">
      <c r="A9" s="11" t="s">
        <v>78</v>
      </c>
      <c r="B9" s="63">
        <v>28065.358259259967</v>
      </c>
      <c r="C9" s="63">
        <v>47276.317535878916</v>
      </c>
      <c r="D9" s="63">
        <v>56758.363959852453</v>
      </c>
      <c r="E9" s="63">
        <v>52213.837181922718</v>
      </c>
      <c r="F9" s="63">
        <v>34015.225903680577</v>
      </c>
      <c r="G9" s="63">
        <v>30944.334946145806</v>
      </c>
      <c r="H9" s="63">
        <v>46906.955386657952</v>
      </c>
      <c r="I9" s="63">
        <v>55795.207476414944</v>
      </c>
      <c r="J9" s="63">
        <v>53413.069302083328</v>
      </c>
      <c r="K9" s="63">
        <v>56529.900802623721</v>
      </c>
      <c r="L9" s="63">
        <v>48379.172946258645</v>
      </c>
      <c r="M9" s="63">
        <v>44364.77389788632</v>
      </c>
      <c r="N9" s="63">
        <v>39091.993356944477</v>
      </c>
      <c r="O9" s="64">
        <v>35818.384718426627</v>
      </c>
      <c r="P9" s="64">
        <v>54367.531583040392</v>
      </c>
      <c r="Q9" s="64">
        <v>46945.255878600277</v>
      </c>
      <c r="R9" s="64">
        <v>42426.297034648465</v>
      </c>
      <c r="S9" s="64">
        <v>42386.452771321608</v>
      </c>
      <c r="T9" s="64">
        <v>46479.920349414053</v>
      </c>
      <c r="U9" s="64">
        <v>38306.581992517327</v>
      </c>
      <c r="V9" s="65">
        <v>36628.279927586824</v>
      </c>
      <c r="W9" s="65">
        <v>53430.392511037302</v>
      </c>
      <c r="X9" s="65">
        <v>53323.818363697901</v>
      </c>
      <c r="Y9" s="65">
        <v>42780.926573802077</v>
      </c>
      <c r="Z9" s="65">
        <v>40942.07431285151</v>
      </c>
      <c r="AA9" s="65">
        <v>46320.622464921871</v>
      </c>
      <c r="AB9" s="65">
        <v>33628.901692868887</v>
      </c>
      <c r="AC9" s="65">
        <v>34494.713767393674</v>
      </c>
      <c r="AD9" s="66">
        <v>48276.604482096373</v>
      </c>
      <c r="AE9" s="66">
        <v>42944.952824539949</v>
      </c>
      <c r="AF9" s="66">
        <v>63507.619177795088</v>
      </c>
      <c r="AG9" s="66">
        <v>45083.867342430516</v>
      </c>
      <c r="AH9" s="66">
        <v>39140.508738411489</v>
      </c>
      <c r="AI9" s="66">
        <v>45864.391555208342</v>
      </c>
      <c r="AJ9" s="66">
        <v>41898.850970963518</v>
      </c>
      <c r="AK9" s="66">
        <v>46864.776032610702</v>
      </c>
      <c r="AL9" s="66">
        <v>47802.029561191412</v>
      </c>
      <c r="AM9" s="66">
        <v>48716.374108098949</v>
      </c>
      <c r="AN9" s="66">
        <v>52496.303184791686</v>
      </c>
      <c r="AO9" s="66">
        <v>42463.979724687502</v>
      </c>
      <c r="AP9" s="66">
        <v>33366.706746388867</v>
      </c>
      <c r="AQ9" s="66">
        <v>39479.293689227459</v>
      </c>
      <c r="AR9" s="66">
        <v>42070.154609322912</v>
      </c>
      <c r="AS9" s="66">
        <v>53002.45576928815</v>
      </c>
      <c r="AT9" s="63">
        <v>50404.467519233956</v>
      </c>
      <c r="AU9" s="63">
        <v>40353.82527462452</v>
      </c>
      <c r="AV9" s="63">
        <v>33579.117182951348</v>
      </c>
      <c r="AW9" s="63">
        <v>44542.658434539902</v>
      </c>
      <c r="AX9" s="63">
        <v>43093.218867549891</v>
      </c>
      <c r="AY9" s="63">
        <v>42436.928630323309</v>
      </c>
      <c r="AZ9" s="63">
        <v>53371.109950520862</v>
      </c>
      <c r="BA9" s="63">
        <v>49386.404820961332</v>
      </c>
      <c r="BB9" s="63">
        <v>54031.924070104185</v>
      </c>
      <c r="BC9" s="63">
        <v>45866.588646588549</v>
      </c>
      <c r="BD9" s="63">
        <v>35710.929672309008</v>
      </c>
      <c r="BE9" s="63">
        <v>34940.123115694427</v>
      </c>
      <c r="BF9" s="63">
        <v>45314.509351048218</v>
      </c>
      <c r="BG9" s="63">
        <v>39651.244155195323</v>
      </c>
      <c r="BH9" s="63">
        <v>38566.825710494813</v>
      </c>
      <c r="BI9" s="63">
        <v>53636.106694581184</v>
      </c>
      <c r="BJ9" s="63">
        <v>37606.762085514296</v>
      </c>
      <c r="BK9" s="84"/>
      <c r="BM9" s="110"/>
      <c r="BN9" s="110"/>
      <c r="BO9" s="110"/>
      <c r="BP9" s="110"/>
      <c r="BQ9" s="110"/>
      <c r="BR9" s="110"/>
      <c r="BS9" s="110"/>
      <c r="BT9" s="110"/>
      <c r="BU9" s="118"/>
      <c r="BV9" s="110"/>
      <c r="BW9" s="118"/>
      <c r="BX9" s="110"/>
      <c r="BY9" s="110"/>
      <c r="BZ9" s="110"/>
      <c r="CA9" s="110"/>
    </row>
    <row r="10" spans="1:81" s="11" customFormat="1" ht="66.75" customHeight="1" x14ac:dyDescent="0.25">
      <c r="A10" s="11" t="s">
        <v>79</v>
      </c>
      <c r="B10" s="65">
        <v>16706.992976448677</v>
      </c>
      <c r="C10" s="65">
        <v>25892.240951587257</v>
      </c>
      <c r="D10" s="65">
        <v>28983.428010631458</v>
      </c>
      <c r="E10" s="65">
        <v>29238.55531357307</v>
      </c>
      <c r="F10" s="65">
        <v>25312.794059418229</v>
      </c>
      <c r="G10" s="65">
        <v>16937.367623474824</v>
      </c>
      <c r="H10" s="65">
        <v>15120.087657441441</v>
      </c>
      <c r="I10" s="65">
        <v>27086.896561505739</v>
      </c>
      <c r="J10" s="65">
        <v>29882.545103998669</v>
      </c>
      <c r="K10" s="65">
        <v>30253.297786968804</v>
      </c>
      <c r="L10" s="65">
        <v>30410.606701541117</v>
      </c>
      <c r="M10" s="65">
        <v>28496.486760204123</v>
      </c>
      <c r="N10" s="65">
        <v>18401.014536191742</v>
      </c>
      <c r="O10" s="65">
        <v>14945.904476411131</v>
      </c>
      <c r="P10" s="65">
        <v>27490.915369262235</v>
      </c>
      <c r="Q10" s="65">
        <v>28867.266419738906</v>
      </c>
      <c r="R10" s="65">
        <v>28867.580563111347</v>
      </c>
      <c r="S10" s="65">
        <v>28993.26443459425</v>
      </c>
      <c r="T10" s="65">
        <v>27932.171113989913</v>
      </c>
      <c r="U10" s="65">
        <v>18308.114856237276</v>
      </c>
      <c r="V10" s="65">
        <v>14030.732155814987</v>
      </c>
      <c r="W10" s="65">
        <v>27796.850805544778</v>
      </c>
      <c r="X10" s="65">
        <v>30231.008064356516</v>
      </c>
      <c r="Y10" s="65">
        <v>30741.249294551515</v>
      </c>
      <c r="Z10" s="65">
        <v>29885.020203182521</v>
      </c>
      <c r="AA10" s="65">
        <v>27921.884653870591</v>
      </c>
      <c r="AB10" s="65">
        <v>18289.98505094193</v>
      </c>
      <c r="AC10" s="65">
        <v>13924.917976837309</v>
      </c>
      <c r="AD10" s="66">
        <v>25604.085909385729</v>
      </c>
      <c r="AE10" s="66">
        <v>27304.193491862752</v>
      </c>
      <c r="AF10" s="66">
        <v>30584.195108288721</v>
      </c>
      <c r="AG10" s="66">
        <v>30311.971877386946</v>
      </c>
      <c r="AH10" s="66">
        <v>26723.763477596807</v>
      </c>
      <c r="AI10" s="66">
        <v>17484.404732857918</v>
      </c>
      <c r="AJ10" s="66">
        <v>14860.107109129713</v>
      </c>
      <c r="AK10" s="66">
        <v>25848.711556129245</v>
      </c>
      <c r="AL10" s="66">
        <v>27791.985078651349</v>
      </c>
      <c r="AM10" s="66">
        <v>26164.227963406222</v>
      </c>
      <c r="AN10" s="66">
        <v>27745.126351552797</v>
      </c>
      <c r="AO10" s="66">
        <v>25212.769644705138</v>
      </c>
      <c r="AP10" s="66">
        <v>17037.005386357923</v>
      </c>
      <c r="AQ10" s="66">
        <v>13338.39806303906</v>
      </c>
      <c r="AR10" s="66">
        <v>22722.933472295135</v>
      </c>
      <c r="AS10" s="66">
        <v>25240.07799715361</v>
      </c>
      <c r="AT10" s="63">
        <v>26031.024656632846</v>
      </c>
      <c r="AU10" s="63">
        <v>25522.42310615944</v>
      </c>
      <c r="AV10" s="63">
        <v>23926.014786159314</v>
      </c>
      <c r="AW10" s="63">
        <v>16532.842660773076</v>
      </c>
      <c r="AX10" s="63">
        <v>14187.463671747139</v>
      </c>
      <c r="AY10" s="63">
        <v>24332.743277616384</v>
      </c>
      <c r="AZ10" s="63">
        <v>27269.366317403725</v>
      </c>
      <c r="BA10" s="63">
        <v>27182.403071821835</v>
      </c>
      <c r="BB10" s="63">
        <v>27500.883537832717</v>
      </c>
      <c r="BC10" s="63">
        <v>25497.515072812705</v>
      </c>
      <c r="BD10" s="63">
        <v>16676.47165949491</v>
      </c>
      <c r="BE10" s="63">
        <v>12948.693070595215</v>
      </c>
      <c r="BF10" s="63">
        <v>23418.095764317492</v>
      </c>
      <c r="BG10" s="63">
        <v>25142.304656232398</v>
      </c>
      <c r="BH10" s="63">
        <v>24953.742255579022</v>
      </c>
      <c r="BI10" s="63">
        <v>25741.550463741729</v>
      </c>
      <c r="BJ10" s="63">
        <v>23489.800132281114</v>
      </c>
      <c r="BK10" s="84"/>
      <c r="BM10" s="110"/>
      <c r="BN10" s="110"/>
      <c r="BO10" s="110"/>
      <c r="BP10" s="110"/>
      <c r="BQ10" s="110"/>
      <c r="BR10" s="110"/>
      <c r="BS10" s="110"/>
      <c r="BT10" s="110"/>
      <c r="BU10" s="118"/>
      <c r="BV10" s="110"/>
      <c r="BW10" s="118"/>
      <c r="BX10" s="110"/>
      <c r="BY10" s="110"/>
      <c r="BZ10" s="110"/>
      <c r="CA10" s="110"/>
    </row>
    <row r="11" spans="1:81" x14ac:dyDescent="0.25">
      <c r="A11" t="s">
        <v>20</v>
      </c>
      <c r="O11" s="120" t="s">
        <v>25</v>
      </c>
      <c r="P11" s="120"/>
      <c r="Q11" s="120"/>
      <c r="R11" s="120"/>
      <c r="S11" s="120"/>
      <c r="T11" s="120"/>
      <c r="U11" s="120"/>
      <c r="V11" s="123" t="s">
        <v>9</v>
      </c>
      <c r="W11" s="123"/>
      <c r="X11" s="123"/>
      <c r="Y11" s="123"/>
      <c r="Z11" s="123"/>
      <c r="AA11" s="123"/>
      <c r="AB11" s="123"/>
      <c r="AC11" s="123"/>
      <c r="AD11" s="124" t="s">
        <v>26</v>
      </c>
      <c r="AE11" s="124"/>
      <c r="AF11" s="124"/>
      <c r="AG11" s="124"/>
      <c r="AH11" s="124"/>
      <c r="AI11" s="124"/>
      <c r="AJ11" s="124"/>
      <c r="AK11" s="124"/>
      <c r="AL11" s="124"/>
      <c r="AM11" s="124"/>
      <c r="AN11" s="124"/>
      <c r="AO11" s="124"/>
      <c r="AP11" s="124"/>
      <c r="AQ11" s="124"/>
      <c r="AR11" s="124"/>
      <c r="AS11" s="124"/>
      <c r="AT11" s="121" t="s">
        <v>24</v>
      </c>
      <c r="BM11" s="111"/>
      <c r="BN11" s="111"/>
      <c r="BO11" s="111"/>
      <c r="BP11" s="111"/>
      <c r="BQ11" s="111"/>
      <c r="BR11" s="111"/>
      <c r="BS11" s="111"/>
      <c r="BT11" s="111"/>
      <c r="BU11" s="119"/>
      <c r="BV11" s="111"/>
      <c r="BW11" s="119"/>
      <c r="BX11" s="111"/>
      <c r="BY11" s="111"/>
      <c r="BZ11" s="111"/>
      <c r="CA11" s="111"/>
    </row>
    <row r="12" spans="1:81" x14ac:dyDescent="0.25">
      <c r="O12" s="69"/>
      <c r="P12" s="69"/>
      <c r="Q12" s="69"/>
      <c r="R12" s="69"/>
      <c r="S12" s="69"/>
      <c r="T12" s="69"/>
      <c r="U12" s="69"/>
      <c r="V12" s="105">
        <f>SUM(V9:AC9)</f>
        <v>341549.72961416002</v>
      </c>
      <c r="W12" s="105"/>
      <c r="X12" s="105"/>
      <c r="Y12" s="105"/>
      <c r="Z12" s="105"/>
      <c r="AA12" s="105"/>
      <c r="AB12" s="105"/>
      <c r="AC12" s="105"/>
      <c r="AD12" s="106">
        <f>SUM(AD9:AS9)</f>
        <v>732978.86851705296</v>
      </c>
      <c r="AE12" s="106"/>
      <c r="AF12" s="106"/>
      <c r="AG12" s="106"/>
      <c r="AH12" s="106"/>
      <c r="AI12" s="74" t="s">
        <v>92</v>
      </c>
      <c r="AJ12" s="74"/>
      <c r="AK12" s="74"/>
      <c r="AL12" s="74"/>
      <c r="AM12" s="74"/>
      <c r="AN12" s="74"/>
      <c r="AO12" s="74"/>
      <c r="AP12" s="74"/>
      <c r="AQ12" s="74"/>
      <c r="AR12" s="74"/>
      <c r="AS12" s="74"/>
      <c r="AT12" s="121"/>
      <c r="BM12" s="72"/>
      <c r="BN12" s="73"/>
      <c r="BO12" s="73"/>
      <c r="BP12" s="73"/>
      <c r="BQ12" s="73"/>
      <c r="BR12" s="73"/>
      <c r="BS12" s="73"/>
      <c r="BT12" s="73"/>
      <c r="BU12" s="89"/>
      <c r="BV12" s="73"/>
      <c r="BW12" s="86"/>
      <c r="BX12" s="72"/>
      <c r="BY12" s="72"/>
      <c r="BZ12" s="72"/>
      <c r="CA12" s="72"/>
    </row>
    <row r="13" spans="1:81" x14ac:dyDescent="0.25">
      <c r="O13" s="69"/>
      <c r="P13" s="69"/>
      <c r="Q13" s="69"/>
      <c r="R13" s="69"/>
      <c r="S13" s="69"/>
      <c r="T13" s="69"/>
      <c r="U13" s="69"/>
      <c r="V13" s="105">
        <f>SUM(B10:AC10)</f>
        <v>690949.17948143033</v>
      </c>
      <c r="W13" s="105"/>
      <c r="X13" s="105"/>
      <c r="Y13" s="105"/>
      <c r="Z13" s="105"/>
      <c r="AA13" s="105"/>
      <c r="AB13" s="105"/>
      <c r="AC13" s="105"/>
      <c r="AD13" s="106">
        <f>SUM(AD10:AS10)</f>
        <v>383973.95721979899</v>
      </c>
      <c r="AE13" s="106"/>
      <c r="AF13" s="106"/>
      <c r="AG13" s="106"/>
      <c r="AH13" s="106"/>
      <c r="AI13" s="74" t="s">
        <v>93</v>
      </c>
      <c r="AJ13" s="74"/>
      <c r="AK13" s="74"/>
      <c r="AL13" s="74"/>
      <c r="AM13" s="74"/>
      <c r="AN13" s="74"/>
      <c r="AO13" s="74"/>
      <c r="AP13" s="74"/>
      <c r="AQ13" s="74"/>
      <c r="AR13" s="74"/>
      <c r="AS13" s="74"/>
      <c r="AT13" s="121"/>
      <c r="BM13" s="72"/>
      <c r="BN13" s="73"/>
      <c r="BO13" s="73"/>
      <c r="BP13" s="73"/>
      <c r="BQ13" s="73"/>
      <c r="BR13" s="73"/>
      <c r="BS13" s="73"/>
      <c r="BT13" s="73"/>
      <c r="BU13" s="89"/>
      <c r="BV13" s="73"/>
      <c r="BW13" s="86"/>
      <c r="BX13" s="72"/>
      <c r="BY13" s="72"/>
      <c r="BZ13" s="72"/>
      <c r="CA13" s="72"/>
    </row>
    <row r="14" spans="1:81" ht="15.75" thickBot="1" x14ac:dyDescent="0.3">
      <c r="O14" s="69"/>
      <c r="P14" s="69"/>
      <c r="Q14" s="69"/>
      <c r="R14" s="69"/>
      <c r="S14" s="69"/>
      <c r="T14" s="69"/>
      <c r="U14" s="69"/>
      <c r="V14" s="70"/>
      <c r="W14" s="70"/>
      <c r="X14" s="70"/>
      <c r="Y14" s="70"/>
      <c r="Z14" s="70"/>
      <c r="AA14" s="70"/>
      <c r="AB14" s="70"/>
      <c r="AC14" s="70"/>
      <c r="AD14" s="71"/>
      <c r="AE14" s="71"/>
      <c r="AF14" s="71"/>
      <c r="AG14" s="71"/>
      <c r="AH14" s="71"/>
      <c r="AI14" s="71"/>
      <c r="AJ14" s="71"/>
      <c r="AK14" s="71"/>
      <c r="AL14" s="71"/>
      <c r="AM14" s="71"/>
      <c r="AN14" s="71"/>
      <c r="AO14" s="71"/>
      <c r="AP14" s="71"/>
      <c r="AQ14" s="71"/>
      <c r="AR14" s="71"/>
      <c r="AS14" s="71"/>
      <c r="AT14" s="121"/>
      <c r="BM14" s="72"/>
      <c r="BN14" s="73"/>
      <c r="BO14" s="73"/>
      <c r="BP14" s="73"/>
      <c r="BQ14" s="73"/>
      <c r="BR14" s="73"/>
      <c r="BS14" s="73"/>
      <c r="BT14" s="73"/>
      <c r="BU14" s="89"/>
      <c r="BV14" s="73"/>
      <c r="BW14" s="89"/>
      <c r="BX14" s="73"/>
      <c r="BY14" s="73"/>
      <c r="BZ14" s="73"/>
      <c r="CA14" s="73"/>
    </row>
    <row r="15" spans="1:81" x14ac:dyDescent="0.25">
      <c r="A15" s="114">
        <v>1</v>
      </c>
      <c r="B15" s="112" t="s">
        <v>36</v>
      </c>
      <c r="C15" s="112"/>
      <c r="D15" s="41"/>
      <c r="E15" s="112"/>
      <c r="F15" s="112"/>
      <c r="G15" s="115"/>
      <c r="H15" s="112"/>
      <c r="I15" s="112"/>
      <c r="J15" s="112"/>
      <c r="K15" s="41"/>
      <c r="L15" s="41"/>
      <c r="M15" s="41"/>
      <c r="N15" s="41"/>
      <c r="O15" s="41"/>
      <c r="P15" s="41"/>
      <c r="Q15" s="41"/>
      <c r="R15" s="41"/>
      <c r="S15" s="41"/>
      <c r="T15" s="41"/>
      <c r="U15" s="41"/>
      <c r="V15" s="41"/>
      <c r="W15" s="41"/>
      <c r="X15" s="41"/>
      <c r="Y15" s="41"/>
      <c r="Z15" s="41"/>
      <c r="AA15" s="41"/>
      <c r="AB15" s="41"/>
      <c r="AC15" s="42"/>
      <c r="AD15" s="40"/>
      <c r="AE15" s="41"/>
      <c r="AF15" s="41"/>
      <c r="AG15" s="41"/>
      <c r="AH15" s="41"/>
      <c r="AI15" s="41"/>
      <c r="AJ15" s="41"/>
      <c r="AK15" s="41"/>
      <c r="AL15" s="41"/>
      <c r="AM15" s="41"/>
      <c r="AN15" s="41"/>
      <c r="AO15" s="41"/>
      <c r="AP15" s="41"/>
      <c r="AQ15" s="41"/>
      <c r="AR15" s="41"/>
      <c r="AS15" s="42"/>
      <c r="AT15" s="122"/>
      <c r="AU15" s="125" t="s">
        <v>28</v>
      </c>
      <c r="AV15" s="125"/>
      <c r="AW15" s="125"/>
      <c r="AX15" s="125"/>
      <c r="AY15" s="125"/>
      <c r="AZ15" s="125"/>
      <c r="BA15" s="125"/>
      <c r="BB15" s="125"/>
      <c r="BC15" s="125"/>
      <c r="BD15" s="125"/>
      <c r="BE15" s="125"/>
      <c r="BF15" s="125"/>
      <c r="BG15" s="125"/>
      <c r="BH15" s="125"/>
      <c r="BI15" s="125"/>
      <c r="BJ15" s="125"/>
      <c r="BK15" s="17"/>
      <c r="BL15" s="57" t="s">
        <v>27</v>
      </c>
      <c r="BM15" s="60" t="s">
        <v>36</v>
      </c>
      <c r="BN15" s="102" t="s">
        <v>60</v>
      </c>
      <c r="BO15" s="102" t="s">
        <v>73</v>
      </c>
      <c r="BP15" s="75">
        <v>0</v>
      </c>
      <c r="BQ15" s="75">
        <v>2</v>
      </c>
      <c r="BR15" s="102" t="s">
        <v>103</v>
      </c>
      <c r="BS15" s="102" t="s">
        <v>82</v>
      </c>
      <c r="BT15" s="102" t="s">
        <v>87</v>
      </c>
      <c r="BU15" s="87">
        <f>SUM(V9:AB9)</f>
        <v>307055.01584676636</v>
      </c>
      <c r="BV15" s="87">
        <f>0</f>
        <v>0</v>
      </c>
      <c r="BW15" s="87">
        <f t="shared" ref="BW15:BW38" si="0">$AD$12*BP15/(COUNT($AD$2:$AS$2))</f>
        <v>0</v>
      </c>
      <c r="BX15" s="87">
        <f>$AD$13*BQ15/(COUNT($AD$2:$AS$2))</f>
        <v>47996.744652474874</v>
      </c>
      <c r="BY15" s="90">
        <f>SUM(BU15:BX15)</f>
        <v>355051.76049924124</v>
      </c>
      <c r="BZ15" s="60"/>
      <c r="CA15" s="60" t="s">
        <v>36</v>
      </c>
      <c r="CB15" s="91">
        <f>SUM(BY15:BY18)</f>
        <v>2149451.7348324424</v>
      </c>
      <c r="CC15" s="60"/>
    </row>
    <row r="16" spans="1:81" x14ac:dyDescent="0.25">
      <c r="A16" s="114"/>
      <c r="B16" s="113"/>
      <c r="C16" s="113"/>
      <c r="D16" s="33"/>
      <c r="E16" s="113"/>
      <c r="F16" s="113"/>
      <c r="G16" s="116"/>
      <c r="H16" s="113"/>
      <c r="I16" s="113"/>
      <c r="J16" s="113"/>
      <c r="K16" s="33"/>
      <c r="L16" s="33"/>
      <c r="M16" s="33"/>
      <c r="N16" s="33"/>
      <c r="O16" s="33"/>
      <c r="P16" s="33"/>
      <c r="Q16" s="33"/>
      <c r="R16" s="33"/>
      <c r="S16" s="33"/>
      <c r="T16" s="33"/>
      <c r="U16" s="33"/>
      <c r="V16" s="33"/>
      <c r="W16" s="33"/>
      <c r="X16" s="33"/>
      <c r="Y16" s="33"/>
      <c r="Z16" s="33"/>
      <c r="AA16" s="33"/>
      <c r="AB16" s="33"/>
      <c r="AC16" s="67"/>
      <c r="AD16" s="68"/>
      <c r="AE16" s="33"/>
      <c r="AF16" s="33"/>
      <c r="AG16" s="33"/>
      <c r="AH16" s="33"/>
      <c r="AI16" s="33"/>
      <c r="AJ16" s="33"/>
      <c r="AK16" s="33"/>
      <c r="AL16" s="33"/>
      <c r="AM16" s="33"/>
      <c r="AN16" s="33"/>
      <c r="AO16" s="33"/>
      <c r="AP16" s="33"/>
      <c r="AQ16" s="33"/>
      <c r="AR16" s="33"/>
      <c r="AS16" s="67"/>
      <c r="AT16" s="122"/>
      <c r="AU16" s="17"/>
      <c r="AV16" s="17"/>
      <c r="AW16" s="17"/>
      <c r="AX16" s="17"/>
      <c r="AY16" s="17"/>
      <c r="AZ16" s="17"/>
      <c r="BA16" s="17"/>
      <c r="BB16" s="17"/>
      <c r="BC16" s="17"/>
      <c r="BD16" s="17"/>
      <c r="BE16" s="17"/>
      <c r="BF16" s="17"/>
      <c r="BG16" s="17"/>
      <c r="BH16" s="17"/>
      <c r="BI16" s="17"/>
      <c r="BJ16" s="17"/>
      <c r="BK16" s="17"/>
      <c r="BL16" s="57"/>
      <c r="BM16" s="60"/>
      <c r="BN16" s="103"/>
      <c r="BO16" s="103"/>
      <c r="BP16" s="76">
        <v>6</v>
      </c>
      <c r="BQ16" s="76">
        <v>0</v>
      </c>
      <c r="BR16" s="103"/>
      <c r="BS16" s="103"/>
      <c r="BT16" s="103"/>
      <c r="BU16" s="87">
        <f>AC9</f>
        <v>34494.713767393674</v>
      </c>
      <c r="BV16" s="87">
        <f>0</f>
        <v>0</v>
      </c>
      <c r="BW16" s="87">
        <f t="shared" si="0"/>
        <v>274867.07569389488</v>
      </c>
      <c r="BX16" s="87">
        <f t="shared" ref="BX16:BX38" si="1">$AD$13*BQ16/(COUNT($AD$2:$AS$2))</f>
        <v>0</v>
      </c>
      <c r="BY16" s="90">
        <f t="shared" ref="BY16:BY38" si="2">SUM(BU16:BX16)</f>
        <v>309361.78946128854</v>
      </c>
      <c r="BZ16" s="60"/>
      <c r="CA16" s="60"/>
      <c r="CB16" s="14"/>
      <c r="CC16" s="60"/>
    </row>
    <row r="17" spans="1:81" x14ac:dyDescent="0.25">
      <c r="A17" s="114"/>
      <c r="B17" s="113"/>
      <c r="C17" s="113"/>
      <c r="D17" s="33"/>
      <c r="E17" s="113"/>
      <c r="F17" s="113"/>
      <c r="G17" s="116"/>
      <c r="H17" s="113"/>
      <c r="I17" s="113"/>
      <c r="J17" s="113"/>
      <c r="K17" s="33"/>
      <c r="L17" s="33"/>
      <c r="M17" s="33"/>
      <c r="N17" s="33"/>
      <c r="O17" s="33"/>
      <c r="P17" s="33"/>
      <c r="Q17" s="33"/>
      <c r="R17" s="33"/>
      <c r="S17" s="33"/>
      <c r="T17" s="33"/>
      <c r="U17" s="33"/>
      <c r="V17" s="33"/>
      <c r="W17" s="33"/>
      <c r="X17" s="33"/>
      <c r="Y17" s="33"/>
      <c r="Z17" s="33"/>
      <c r="AA17" s="33"/>
      <c r="AB17" s="33"/>
      <c r="AC17" s="67"/>
      <c r="AD17" s="68"/>
      <c r="AE17" s="33"/>
      <c r="AF17" s="33"/>
      <c r="AG17" s="33"/>
      <c r="AH17" s="33"/>
      <c r="AI17" s="33"/>
      <c r="AJ17" s="33"/>
      <c r="AK17" s="33"/>
      <c r="AL17" s="33"/>
      <c r="AM17" s="33"/>
      <c r="AN17" s="33"/>
      <c r="AO17" s="33"/>
      <c r="AP17" s="33"/>
      <c r="AQ17" s="33"/>
      <c r="AR17" s="33"/>
      <c r="AS17" s="67"/>
      <c r="AT17" s="122"/>
      <c r="AU17" s="17"/>
      <c r="AV17" s="17"/>
      <c r="AW17" s="17"/>
      <c r="AX17" s="17"/>
      <c r="AY17" s="17"/>
      <c r="AZ17" s="17"/>
      <c r="BA17" s="17"/>
      <c r="BB17" s="17"/>
      <c r="BC17" s="17"/>
      <c r="BD17" s="17"/>
      <c r="BE17" s="17"/>
      <c r="BF17" s="17"/>
      <c r="BG17" s="17"/>
      <c r="BH17" s="17"/>
      <c r="BI17" s="17"/>
      <c r="BJ17" s="17"/>
      <c r="BK17" s="17"/>
      <c r="BL17" s="57"/>
      <c r="BM17" s="60"/>
      <c r="BN17" s="103"/>
      <c r="BO17" s="103"/>
      <c r="BP17" s="76">
        <v>7</v>
      </c>
      <c r="BQ17" s="76">
        <v>0</v>
      </c>
      <c r="BR17" s="103"/>
      <c r="BS17" s="103"/>
      <c r="BT17" s="103"/>
      <c r="BU17" s="87">
        <f>0</f>
        <v>0</v>
      </c>
      <c r="BV17" s="87">
        <f>V13</f>
        <v>690949.17948143033</v>
      </c>
      <c r="BW17" s="87">
        <f t="shared" si="0"/>
        <v>320678.25497621065</v>
      </c>
      <c r="BX17" s="87">
        <f t="shared" si="1"/>
        <v>0</v>
      </c>
      <c r="BY17" s="90">
        <f t="shared" si="2"/>
        <v>1011627.434457641</v>
      </c>
      <c r="BZ17" s="60"/>
      <c r="CA17" s="60"/>
      <c r="CB17" s="14"/>
      <c r="CC17" s="60"/>
    </row>
    <row r="18" spans="1:81" x14ac:dyDescent="0.25">
      <c r="A18" s="114"/>
      <c r="B18" s="113"/>
      <c r="C18" s="113"/>
      <c r="D18" s="33"/>
      <c r="E18" s="113"/>
      <c r="F18" s="113"/>
      <c r="G18" s="116"/>
      <c r="H18" s="113"/>
      <c r="I18" s="113"/>
      <c r="J18" s="113"/>
      <c r="K18" s="33"/>
      <c r="L18" s="33"/>
      <c r="M18" s="33"/>
      <c r="N18" s="33"/>
      <c r="O18" s="33"/>
      <c r="P18" s="33"/>
      <c r="Q18" s="33"/>
      <c r="R18" s="33"/>
      <c r="S18" s="33"/>
      <c r="T18" s="33"/>
      <c r="U18" s="33"/>
      <c r="V18" s="33"/>
      <c r="W18" s="33"/>
      <c r="X18" s="33"/>
      <c r="Y18" s="33"/>
      <c r="Z18" s="33"/>
      <c r="AA18" s="33"/>
      <c r="AB18" s="33"/>
      <c r="AC18" s="67"/>
      <c r="AD18" s="68"/>
      <c r="AE18" s="33"/>
      <c r="AF18" s="33"/>
      <c r="AG18" s="33"/>
      <c r="AH18" s="33"/>
      <c r="AI18" s="33"/>
      <c r="AJ18" s="33"/>
      <c r="AK18" s="33"/>
      <c r="AL18" s="33"/>
      <c r="AM18" s="33"/>
      <c r="AN18" s="33"/>
      <c r="AO18" s="33"/>
      <c r="AP18" s="33"/>
      <c r="AQ18" s="33"/>
      <c r="AR18" s="33"/>
      <c r="AS18" s="67"/>
      <c r="AT18" s="122"/>
      <c r="AU18" s="17"/>
      <c r="AV18" s="17"/>
      <c r="AW18" s="17"/>
      <c r="AX18" s="17"/>
      <c r="AY18" s="17"/>
      <c r="AZ18" s="17"/>
      <c r="BA18" s="17"/>
      <c r="BB18" s="17"/>
      <c r="BC18" s="17"/>
      <c r="BD18" s="17"/>
      <c r="BE18" s="17"/>
      <c r="BF18" s="17"/>
      <c r="BG18" s="17"/>
      <c r="BH18" s="17"/>
      <c r="BI18" s="17"/>
      <c r="BJ18" s="17"/>
      <c r="BK18" s="17"/>
      <c r="BL18" s="57"/>
      <c r="BM18" s="60"/>
      <c r="BN18" s="104"/>
      <c r="BO18" s="104"/>
      <c r="BP18" s="77">
        <v>3</v>
      </c>
      <c r="BQ18" s="77">
        <v>14</v>
      </c>
      <c r="BR18" s="104"/>
      <c r="BS18" s="104"/>
      <c r="BT18" s="104"/>
      <c r="BU18" s="87">
        <v>0</v>
      </c>
      <c r="BV18" s="87">
        <f>0</f>
        <v>0</v>
      </c>
      <c r="BW18" s="87">
        <f t="shared" si="0"/>
        <v>137433.53784694744</v>
      </c>
      <c r="BX18" s="87">
        <f t="shared" si="1"/>
        <v>335977.21256732411</v>
      </c>
      <c r="BY18" s="90">
        <f t="shared" si="2"/>
        <v>473410.75041427155</v>
      </c>
      <c r="BZ18" s="90">
        <f>SUM(BY15:BY18)</f>
        <v>2149451.7348324424</v>
      </c>
      <c r="CA18" s="60"/>
      <c r="CB18" s="14"/>
      <c r="CC18" s="90">
        <f>SUM(CB15:CB18)</f>
        <v>2149451.7348324424</v>
      </c>
    </row>
    <row r="19" spans="1:81" ht="16.5" customHeight="1" x14ac:dyDescent="0.25">
      <c r="A19">
        <v>2</v>
      </c>
      <c r="B19" s="52" t="s">
        <v>37</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44" t="s">
        <v>38</v>
      </c>
      <c r="AD19" s="43"/>
      <c r="AE19" s="35"/>
      <c r="AF19" s="35"/>
      <c r="AG19" s="35"/>
      <c r="AH19" s="35"/>
      <c r="AI19" s="35"/>
      <c r="AJ19" s="35"/>
      <c r="AK19" s="35"/>
      <c r="AL19" s="35"/>
      <c r="AM19" s="35"/>
      <c r="AN19" s="35"/>
      <c r="AO19" s="35"/>
      <c r="AP19" s="35"/>
      <c r="AQ19" s="35"/>
      <c r="AR19" s="35"/>
      <c r="AS19" s="44"/>
      <c r="AT19" s="122"/>
      <c r="AU19" s="108" t="s">
        <v>29</v>
      </c>
      <c r="AV19" s="108"/>
      <c r="AW19" s="108"/>
      <c r="AX19" s="108"/>
      <c r="AY19" s="108"/>
      <c r="AZ19" s="108"/>
      <c r="BA19" s="108"/>
      <c r="BB19" s="108"/>
      <c r="BC19" s="108"/>
      <c r="BD19" s="108"/>
      <c r="BE19" s="108"/>
      <c r="BF19" s="108"/>
      <c r="BG19" s="108"/>
      <c r="BH19" s="108"/>
      <c r="BI19" s="108"/>
      <c r="BJ19" s="108"/>
      <c r="BK19" s="17"/>
      <c r="BL19" s="58" t="s">
        <v>31</v>
      </c>
      <c r="BM19" s="60" t="s">
        <v>38</v>
      </c>
      <c r="BN19" s="102" t="s">
        <v>59</v>
      </c>
      <c r="BO19" s="102" t="s">
        <v>74</v>
      </c>
      <c r="BP19" s="75">
        <v>0</v>
      </c>
      <c r="BQ19" s="75">
        <v>2</v>
      </c>
      <c r="BR19" s="102" t="s">
        <v>104</v>
      </c>
      <c r="BS19" s="102" t="s">
        <v>83</v>
      </c>
      <c r="BT19" s="102" t="s">
        <v>88</v>
      </c>
      <c r="BU19" s="87">
        <v>307055.01584676636</v>
      </c>
      <c r="BV19" s="87">
        <v>0</v>
      </c>
      <c r="BW19" s="87">
        <f t="shared" si="0"/>
        <v>0</v>
      </c>
      <c r="BX19" s="87">
        <f t="shared" si="1"/>
        <v>47996.744652474874</v>
      </c>
      <c r="BY19" s="90">
        <f t="shared" si="2"/>
        <v>355051.76049924124</v>
      </c>
      <c r="BZ19" s="60"/>
      <c r="CA19" s="60" t="s">
        <v>38</v>
      </c>
      <c r="CB19" s="91">
        <f>SUM(BY19:BY22)</f>
        <v>2149451.7348324424</v>
      </c>
      <c r="CC19" s="60"/>
    </row>
    <row r="20" spans="1:81" x14ac:dyDescent="0.25">
      <c r="B20" s="52"/>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44"/>
      <c r="AD20" s="43"/>
      <c r="AE20" s="35"/>
      <c r="AF20" s="35"/>
      <c r="AG20" s="35"/>
      <c r="AH20" s="35"/>
      <c r="AI20" s="35"/>
      <c r="AJ20" s="35"/>
      <c r="AK20" s="35"/>
      <c r="AL20" s="35"/>
      <c r="AM20" s="35"/>
      <c r="AN20" s="35"/>
      <c r="AO20" s="35"/>
      <c r="AP20" s="35"/>
      <c r="AQ20" s="35"/>
      <c r="AR20" s="35"/>
      <c r="AS20" s="44"/>
      <c r="AT20" s="122"/>
      <c r="AU20" s="108"/>
      <c r="AV20" s="108"/>
      <c r="AW20" s="108"/>
      <c r="AX20" s="108"/>
      <c r="AY20" s="108"/>
      <c r="AZ20" s="108"/>
      <c r="BA20" s="108"/>
      <c r="BB20" s="108"/>
      <c r="BC20" s="108"/>
      <c r="BD20" s="108"/>
      <c r="BE20" s="108"/>
      <c r="BF20" s="108"/>
      <c r="BG20" s="108"/>
      <c r="BH20" s="108"/>
      <c r="BI20" s="108"/>
      <c r="BJ20" s="108"/>
      <c r="BK20" s="17"/>
      <c r="BL20" s="58"/>
      <c r="BM20" s="60"/>
      <c r="BN20" s="103"/>
      <c r="BO20" s="103"/>
      <c r="BP20" s="76">
        <v>6</v>
      </c>
      <c r="BQ20" s="76">
        <v>0</v>
      </c>
      <c r="BR20" s="103"/>
      <c r="BS20" s="103"/>
      <c r="BT20" s="103"/>
      <c r="BU20" s="87">
        <v>34494.713767393674</v>
      </c>
      <c r="BV20" s="87">
        <v>0</v>
      </c>
      <c r="BW20" s="87">
        <f t="shared" si="0"/>
        <v>274867.07569389488</v>
      </c>
      <c r="BX20" s="87">
        <f t="shared" si="1"/>
        <v>0</v>
      </c>
      <c r="BY20" s="90">
        <f t="shared" si="2"/>
        <v>309361.78946128854</v>
      </c>
      <c r="BZ20" s="60"/>
      <c r="CA20" s="60"/>
      <c r="CB20" s="14"/>
      <c r="CC20" s="60"/>
    </row>
    <row r="21" spans="1:81" x14ac:dyDescent="0.25">
      <c r="B21" s="52"/>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44"/>
      <c r="AD21" s="43"/>
      <c r="AE21" s="35"/>
      <c r="AF21" s="35"/>
      <c r="AG21" s="35"/>
      <c r="AH21" s="35"/>
      <c r="AI21" s="35"/>
      <c r="AJ21" s="35"/>
      <c r="AK21" s="35"/>
      <c r="AL21" s="35"/>
      <c r="AM21" s="35"/>
      <c r="AN21" s="35"/>
      <c r="AO21" s="35"/>
      <c r="AP21" s="35"/>
      <c r="AQ21" s="35"/>
      <c r="AR21" s="35"/>
      <c r="AS21" s="44"/>
      <c r="AT21" s="122"/>
      <c r="AU21" s="108"/>
      <c r="AV21" s="108"/>
      <c r="AW21" s="108"/>
      <c r="AX21" s="108"/>
      <c r="AY21" s="108"/>
      <c r="AZ21" s="108"/>
      <c r="BA21" s="108"/>
      <c r="BB21" s="108"/>
      <c r="BC21" s="108"/>
      <c r="BD21" s="108"/>
      <c r="BE21" s="108"/>
      <c r="BF21" s="108"/>
      <c r="BG21" s="108"/>
      <c r="BH21" s="108"/>
      <c r="BI21" s="108"/>
      <c r="BJ21" s="108"/>
      <c r="BK21" s="17"/>
      <c r="BL21" s="58"/>
      <c r="BM21" s="60"/>
      <c r="BN21" s="103"/>
      <c r="BO21" s="103"/>
      <c r="BP21" s="76">
        <v>7</v>
      </c>
      <c r="BQ21" s="76">
        <v>0</v>
      </c>
      <c r="BR21" s="103"/>
      <c r="BS21" s="103"/>
      <c r="BT21" s="103"/>
      <c r="BU21" s="87">
        <v>0</v>
      </c>
      <c r="BV21" s="87">
        <v>690949.17948143033</v>
      </c>
      <c r="BW21" s="87">
        <f t="shared" si="0"/>
        <v>320678.25497621065</v>
      </c>
      <c r="BX21" s="87">
        <f t="shared" si="1"/>
        <v>0</v>
      </c>
      <c r="BY21" s="90">
        <f t="shared" si="2"/>
        <v>1011627.434457641</v>
      </c>
      <c r="BZ21" s="60"/>
      <c r="CA21" s="60"/>
      <c r="CB21" s="14"/>
      <c r="CC21" s="60"/>
    </row>
    <row r="22" spans="1:81" x14ac:dyDescent="0.25">
      <c r="B22" s="52"/>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44"/>
      <c r="AD22" s="43"/>
      <c r="AE22" s="35"/>
      <c r="AF22" s="35"/>
      <c r="AG22" s="35"/>
      <c r="AH22" s="35"/>
      <c r="AI22" s="35"/>
      <c r="AJ22" s="35"/>
      <c r="AK22" s="35"/>
      <c r="AL22" s="35"/>
      <c r="AM22" s="35"/>
      <c r="AN22" s="35"/>
      <c r="AO22" s="35"/>
      <c r="AP22" s="35"/>
      <c r="AQ22" s="35"/>
      <c r="AR22" s="35"/>
      <c r="AS22" s="44"/>
      <c r="AT22" s="122"/>
      <c r="AU22" s="108"/>
      <c r="AV22" s="108"/>
      <c r="AW22" s="108"/>
      <c r="AX22" s="108"/>
      <c r="AY22" s="108"/>
      <c r="AZ22" s="108"/>
      <c r="BA22" s="108"/>
      <c r="BB22" s="108"/>
      <c r="BC22" s="108"/>
      <c r="BD22" s="108"/>
      <c r="BE22" s="108"/>
      <c r="BF22" s="108"/>
      <c r="BG22" s="108"/>
      <c r="BH22" s="108"/>
      <c r="BI22" s="108"/>
      <c r="BJ22" s="108"/>
      <c r="BK22" s="17"/>
      <c r="BL22" s="58"/>
      <c r="BM22" s="60"/>
      <c r="BN22" s="104"/>
      <c r="BO22" s="104"/>
      <c r="BP22" s="77">
        <v>3</v>
      </c>
      <c r="BQ22" s="77">
        <v>14</v>
      </c>
      <c r="BR22" s="104"/>
      <c r="BS22" s="104"/>
      <c r="BT22" s="104"/>
      <c r="BU22" s="87">
        <v>0</v>
      </c>
      <c r="BV22" s="87">
        <v>0</v>
      </c>
      <c r="BW22" s="87">
        <f t="shared" si="0"/>
        <v>137433.53784694744</v>
      </c>
      <c r="BX22" s="87">
        <f t="shared" si="1"/>
        <v>335977.21256732411</v>
      </c>
      <c r="BY22" s="90">
        <f t="shared" si="2"/>
        <v>473410.75041427155</v>
      </c>
      <c r="BZ22" s="90">
        <f t="shared" ref="BZ22" si="3">SUM(BY19:BY22)</f>
        <v>2149451.7348324424</v>
      </c>
      <c r="CA22" s="60"/>
      <c r="CB22" s="14"/>
      <c r="CC22" s="90">
        <f t="shared" ref="CC22" si="4">SUM(CB19:CB22)</f>
        <v>2149451.7348324424</v>
      </c>
    </row>
    <row r="23" spans="1:81" ht="16.5" customHeight="1" x14ac:dyDescent="0.25">
      <c r="A23">
        <v>3</v>
      </c>
      <c r="B23" s="52" t="s">
        <v>39</v>
      </c>
      <c r="C23" s="36"/>
      <c r="D23" s="36"/>
      <c r="E23" s="36"/>
      <c r="F23" s="36"/>
      <c r="G23" s="36"/>
      <c r="H23" s="36"/>
      <c r="I23" s="36"/>
      <c r="J23" s="36"/>
      <c r="K23" s="36"/>
      <c r="L23" s="36"/>
      <c r="M23" s="36"/>
      <c r="N23" s="37"/>
      <c r="O23" s="37"/>
      <c r="P23" s="37"/>
      <c r="Q23" s="37"/>
      <c r="R23" s="37"/>
      <c r="S23" s="37"/>
      <c r="T23" s="37"/>
      <c r="U23" s="37"/>
      <c r="V23" s="37"/>
      <c r="W23" s="37"/>
      <c r="X23" s="37"/>
      <c r="Y23" s="37"/>
      <c r="Z23" s="37"/>
      <c r="AA23" s="37"/>
      <c r="AB23" s="37"/>
      <c r="AC23" s="53"/>
      <c r="AD23" s="45"/>
      <c r="AE23" s="36"/>
      <c r="AF23" s="36"/>
      <c r="AG23" s="36"/>
      <c r="AH23" s="36"/>
      <c r="AI23" s="36"/>
      <c r="AJ23" s="38" t="s">
        <v>47</v>
      </c>
      <c r="AK23" s="38"/>
      <c r="AL23" s="38"/>
      <c r="AM23" s="38"/>
      <c r="AN23" s="38"/>
      <c r="AO23" s="38"/>
      <c r="AP23" s="38"/>
      <c r="AQ23" s="38"/>
      <c r="AR23" s="38"/>
      <c r="AS23" s="46"/>
      <c r="AT23" s="122"/>
      <c r="AU23" s="107" t="s">
        <v>30</v>
      </c>
      <c r="AV23" s="107"/>
      <c r="AW23" s="107"/>
      <c r="AX23" s="107"/>
      <c r="AY23" s="107"/>
      <c r="AZ23" s="107"/>
      <c r="BA23" s="107"/>
      <c r="BB23" s="107"/>
      <c r="BC23" s="107"/>
      <c r="BD23" s="107"/>
      <c r="BE23" s="107"/>
      <c r="BF23" s="107"/>
      <c r="BG23" s="107"/>
      <c r="BH23" s="107"/>
      <c r="BI23" s="107"/>
      <c r="BJ23" s="107"/>
      <c r="BK23" s="18"/>
      <c r="BL23" s="57"/>
      <c r="BM23" s="60" t="s">
        <v>96</v>
      </c>
      <c r="BN23" s="102" t="s">
        <v>61</v>
      </c>
      <c r="BO23" s="102" t="s">
        <v>75</v>
      </c>
      <c r="BP23" s="75">
        <v>0</v>
      </c>
      <c r="BQ23" s="75">
        <v>2</v>
      </c>
      <c r="BR23" s="102" t="s">
        <v>105</v>
      </c>
      <c r="BS23" s="102" t="s">
        <v>84</v>
      </c>
      <c r="BT23" s="102" t="s">
        <v>89</v>
      </c>
      <c r="BU23" s="87">
        <v>307055.01584676636</v>
      </c>
      <c r="BV23" s="87">
        <v>0</v>
      </c>
      <c r="BW23" s="87">
        <f t="shared" si="0"/>
        <v>0</v>
      </c>
      <c r="BX23" s="87">
        <f t="shared" si="1"/>
        <v>47996.744652474874</v>
      </c>
      <c r="BY23" s="90">
        <f t="shared" si="2"/>
        <v>355051.76049924124</v>
      </c>
      <c r="BZ23" s="60"/>
      <c r="CA23" s="60" t="s">
        <v>96</v>
      </c>
      <c r="CB23" s="91">
        <f>BY23</f>
        <v>355051.76049924124</v>
      </c>
      <c r="CC23" s="60"/>
    </row>
    <row r="24" spans="1:81" x14ac:dyDescent="0.25">
      <c r="B24" s="52"/>
      <c r="C24" s="36"/>
      <c r="D24" s="36"/>
      <c r="E24" s="36"/>
      <c r="F24" s="36"/>
      <c r="G24" s="36"/>
      <c r="H24" s="36"/>
      <c r="I24" s="36"/>
      <c r="J24" s="36"/>
      <c r="K24" s="36"/>
      <c r="L24" s="36"/>
      <c r="M24" s="36"/>
      <c r="N24" s="37"/>
      <c r="O24" s="37"/>
      <c r="P24" s="37"/>
      <c r="Q24" s="37"/>
      <c r="R24" s="37"/>
      <c r="S24" s="37"/>
      <c r="T24" s="37"/>
      <c r="U24" s="37"/>
      <c r="V24" s="37"/>
      <c r="W24" s="37"/>
      <c r="X24" s="37"/>
      <c r="Y24" s="37"/>
      <c r="Z24" s="37"/>
      <c r="AA24" s="37"/>
      <c r="AB24" s="37"/>
      <c r="AC24" s="53"/>
      <c r="AD24" s="45"/>
      <c r="AE24" s="36"/>
      <c r="AF24" s="36"/>
      <c r="AG24" s="36"/>
      <c r="AH24" s="36"/>
      <c r="AI24" s="36"/>
      <c r="AJ24" s="38"/>
      <c r="AK24" s="38"/>
      <c r="AL24" s="38"/>
      <c r="AM24" s="38"/>
      <c r="AN24" s="38"/>
      <c r="AO24" s="38"/>
      <c r="AP24" s="38"/>
      <c r="AQ24" s="38"/>
      <c r="AR24" s="38"/>
      <c r="AS24" s="46"/>
      <c r="AT24" s="122"/>
      <c r="AU24" s="107"/>
      <c r="AV24" s="107"/>
      <c r="AW24" s="107"/>
      <c r="AX24" s="107"/>
      <c r="AY24" s="107"/>
      <c r="AZ24" s="107"/>
      <c r="BA24" s="107"/>
      <c r="BB24" s="107"/>
      <c r="BC24" s="107"/>
      <c r="BD24" s="107"/>
      <c r="BE24" s="107"/>
      <c r="BF24" s="107"/>
      <c r="BG24" s="107"/>
      <c r="BH24" s="107"/>
      <c r="BI24" s="107"/>
      <c r="BJ24" s="107"/>
      <c r="BK24" s="18"/>
      <c r="BL24" s="57"/>
      <c r="BM24" s="60" t="s">
        <v>47</v>
      </c>
      <c r="BN24" s="103"/>
      <c r="BO24" s="103"/>
      <c r="BP24" s="76">
        <v>6</v>
      </c>
      <c r="BQ24" s="76">
        <v>0</v>
      </c>
      <c r="BR24" s="103"/>
      <c r="BS24" s="103"/>
      <c r="BT24" s="103"/>
      <c r="BU24" s="87">
        <v>34494.713767393674</v>
      </c>
      <c r="BV24" s="87">
        <v>0</v>
      </c>
      <c r="BW24" s="87">
        <f t="shared" si="0"/>
        <v>274867.07569389488</v>
      </c>
      <c r="BX24" s="87">
        <f t="shared" si="1"/>
        <v>0</v>
      </c>
      <c r="BY24" s="90">
        <f t="shared" si="2"/>
        <v>309361.78946128854</v>
      </c>
      <c r="BZ24" s="60"/>
      <c r="CA24" s="60" t="s">
        <v>47</v>
      </c>
      <c r="CB24" s="91">
        <f>SUM(BY24:BY26)</f>
        <v>1794399.9743332011</v>
      </c>
      <c r="CC24" s="60"/>
    </row>
    <row r="25" spans="1:81" x14ac:dyDescent="0.25">
      <c r="B25" s="52"/>
      <c r="C25" s="36"/>
      <c r="D25" s="36"/>
      <c r="E25" s="36"/>
      <c r="F25" s="36"/>
      <c r="G25" s="36"/>
      <c r="H25" s="36"/>
      <c r="I25" s="36"/>
      <c r="J25" s="36"/>
      <c r="K25" s="36"/>
      <c r="L25" s="36"/>
      <c r="M25" s="36"/>
      <c r="N25" s="37"/>
      <c r="O25" s="37"/>
      <c r="P25" s="37"/>
      <c r="Q25" s="37"/>
      <c r="R25" s="37"/>
      <c r="S25" s="37"/>
      <c r="T25" s="37"/>
      <c r="U25" s="37"/>
      <c r="V25" s="37"/>
      <c r="W25" s="37"/>
      <c r="X25" s="37"/>
      <c r="Y25" s="37"/>
      <c r="Z25" s="37"/>
      <c r="AA25" s="37"/>
      <c r="AB25" s="37"/>
      <c r="AC25" s="53"/>
      <c r="AD25" s="45"/>
      <c r="AE25" s="36"/>
      <c r="AF25" s="36"/>
      <c r="AG25" s="36"/>
      <c r="AH25" s="36"/>
      <c r="AI25" s="36"/>
      <c r="AJ25" s="38"/>
      <c r="AK25" s="38"/>
      <c r="AL25" s="38"/>
      <c r="AM25" s="38"/>
      <c r="AN25" s="38"/>
      <c r="AO25" s="38"/>
      <c r="AP25" s="38"/>
      <c r="AQ25" s="38"/>
      <c r="AR25" s="38"/>
      <c r="AS25" s="46"/>
      <c r="AT25" s="122"/>
      <c r="AU25" s="107"/>
      <c r="AV25" s="107"/>
      <c r="AW25" s="107"/>
      <c r="AX25" s="107"/>
      <c r="AY25" s="107"/>
      <c r="AZ25" s="107"/>
      <c r="BA25" s="107"/>
      <c r="BB25" s="107"/>
      <c r="BC25" s="107"/>
      <c r="BD25" s="107"/>
      <c r="BE25" s="107"/>
      <c r="BF25" s="107"/>
      <c r="BG25" s="107"/>
      <c r="BH25" s="107"/>
      <c r="BI25" s="107"/>
      <c r="BJ25" s="107"/>
      <c r="BK25" s="18"/>
      <c r="BL25" s="57"/>
      <c r="BM25" s="60"/>
      <c r="BN25" s="103"/>
      <c r="BO25" s="103"/>
      <c r="BP25" s="76">
        <v>7</v>
      </c>
      <c r="BQ25" s="76">
        <v>0</v>
      </c>
      <c r="BR25" s="103"/>
      <c r="BS25" s="103"/>
      <c r="BT25" s="103"/>
      <c r="BU25" s="87">
        <v>0</v>
      </c>
      <c r="BV25" s="87">
        <v>690949.17948143033</v>
      </c>
      <c r="BW25" s="87">
        <f t="shared" si="0"/>
        <v>320678.25497621065</v>
      </c>
      <c r="BX25" s="87">
        <f t="shared" si="1"/>
        <v>0</v>
      </c>
      <c r="BY25" s="90">
        <f t="shared" si="2"/>
        <v>1011627.434457641</v>
      </c>
      <c r="BZ25" s="60"/>
      <c r="CA25" s="60"/>
      <c r="CB25" s="14"/>
      <c r="CC25" s="60"/>
    </row>
    <row r="26" spans="1:81" x14ac:dyDescent="0.25">
      <c r="B26" s="52"/>
      <c r="C26" s="36"/>
      <c r="D26" s="36"/>
      <c r="E26" s="36"/>
      <c r="F26" s="36"/>
      <c r="G26" s="36"/>
      <c r="H26" s="36"/>
      <c r="I26" s="36"/>
      <c r="J26" s="36"/>
      <c r="K26" s="36"/>
      <c r="L26" s="36"/>
      <c r="M26" s="36"/>
      <c r="N26" s="37"/>
      <c r="O26" s="37"/>
      <c r="P26" s="37"/>
      <c r="Q26" s="37"/>
      <c r="R26" s="37"/>
      <c r="S26" s="37"/>
      <c r="T26" s="37"/>
      <c r="U26" s="37"/>
      <c r="V26" s="37"/>
      <c r="W26" s="37"/>
      <c r="X26" s="37"/>
      <c r="Y26" s="37"/>
      <c r="Z26" s="37"/>
      <c r="AA26" s="37"/>
      <c r="AB26" s="37"/>
      <c r="AC26" s="53"/>
      <c r="AD26" s="45"/>
      <c r="AE26" s="36"/>
      <c r="AF26" s="36"/>
      <c r="AG26" s="36"/>
      <c r="AH26" s="36"/>
      <c r="AI26" s="36"/>
      <c r="AJ26" s="38"/>
      <c r="AK26" s="38"/>
      <c r="AL26" s="38"/>
      <c r="AM26" s="38"/>
      <c r="AN26" s="38"/>
      <c r="AO26" s="38"/>
      <c r="AP26" s="38"/>
      <c r="AQ26" s="38"/>
      <c r="AR26" s="38"/>
      <c r="AS26" s="46"/>
      <c r="AT26" s="122"/>
      <c r="AU26" s="107"/>
      <c r="AV26" s="107"/>
      <c r="AW26" s="107"/>
      <c r="AX26" s="107"/>
      <c r="AY26" s="107"/>
      <c r="AZ26" s="107"/>
      <c r="BA26" s="107"/>
      <c r="BB26" s="107"/>
      <c r="BC26" s="107"/>
      <c r="BD26" s="107"/>
      <c r="BE26" s="107"/>
      <c r="BF26" s="107"/>
      <c r="BG26" s="107"/>
      <c r="BH26" s="107"/>
      <c r="BI26" s="107"/>
      <c r="BJ26" s="107"/>
      <c r="BK26" s="18"/>
      <c r="BL26" s="57"/>
      <c r="BM26" s="60"/>
      <c r="BN26" s="104"/>
      <c r="BO26" s="104"/>
      <c r="BP26" s="77">
        <v>3</v>
      </c>
      <c r="BQ26" s="77">
        <v>14</v>
      </c>
      <c r="BR26" s="104"/>
      <c r="BS26" s="104"/>
      <c r="BT26" s="104"/>
      <c r="BU26" s="87">
        <v>0</v>
      </c>
      <c r="BV26" s="87">
        <v>0</v>
      </c>
      <c r="BW26" s="87">
        <f t="shared" si="0"/>
        <v>137433.53784694744</v>
      </c>
      <c r="BX26" s="87">
        <f t="shared" si="1"/>
        <v>335977.21256732411</v>
      </c>
      <c r="BY26" s="90">
        <f t="shared" si="2"/>
        <v>473410.75041427155</v>
      </c>
      <c r="BZ26" s="90">
        <f t="shared" ref="BZ26" si="5">SUM(BY23:BY26)</f>
        <v>2149451.7348324424</v>
      </c>
      <c r="CA26" s="60"/>
      <c r="CB26" s="14"/>
      <c r="CC26" s="90">
        <f t="shared" ref="CC26" si="6">SUM(CB23:CB26)</f>
        <v>2149451.7348324424</v>
      </c>
    </row>
    <row r="27" spans="1:81" x14ac:dyDescent="0.25">
      <c r="A27">
        <v>4</v>
      </c>
      <c r="B27" s="52" t="s">
        <v>40</v>
      </c>
      <c r="C27" s="36"/>
      <c r="D27" s="36"/>
      <c r="E27" s="36"/>
      <c r="F27" s="36"/>
      <c r="G27" s="36"/>
      <c r="H27" s="36"/>
      <c r="I27" s="36"/>
      <c r="J27" s="36"/>
      <c r="K27" s="36"/>
      <c r="L27" s="36"/>
      <c r="M27" s="36"/>
      <c r="N27" s="37"/>
      <c r="O27" s="37"/>
      <c r="P27" s="37"/>
      <c r="Q27" s="37"/>
      <c r="R27" s="37"/>
      <c r="S27" s="37"/>
      <c r="T27" s="37"/>
      <c r="U27" s="37"/>
      <c r="V27" s="37"/>
      <c r="W27" s="37"/>
      <c r="X27" s="37"/>
      <c r="Y27" s="37"/>
      <c r="Z27" s="37"/>
      <c r="AA27" s="37"/>
      <c r="AB27" s="37"/>
      <c r="AC27" s="54"/>
      <c r="AD27" s="45"/>
      <c r="AE27" s="36"/>
      <c r="AF27" s="36"/>
      <c r="AG27" s="36"/>
      <c r="AH27" s="38" t="s">
        <v>45</v>
      </c>
      <c r="AI27" s="38"/>
      <c r="AJ27" s="38"/>
      <c r="AK27" s="38"/>
      <c r="AL27" s="38"/>
      <c r="AM27" s="38"/>
      <c r="AN27" s="38"/>
      <c r="AO27" s="38"/>
      <c r="AP27" s="39" t="s">
        <v>46</v>
      </c>
      <c r="AQ27" s="39"/>
      <c r="AR27" s="39"/>
      <c r="AS27" s="47"/>
      <c r="AT27" s="122"/>
      <c r="AU27" s="107" t="s">
        <v>32</v>
      </c>
      <c r="AV27" s="107"/>
      <c r="AW27" s="107"/>
      <c r="AX27" s="107"/>
      <c r="AY27" s="107"/>
      <c r="AZ27" s="107"/>
      <c r="BA27" s="107"/>
      <c r="BB27" s="107"/>
      <c r="BC27" s="107"/>
      <c r="BD27" s="107"/>
      <c r="BE27" s="107"/>
      <c r="BF27" s="107"/>
      <c r="BG27" s="107"/>
      <c r="BH27" s="107"/>
      <c r="BI27" s="107"/>
      <c r="BJ27" s="107"/>
      <c r="BK27" s="18"/>
      <c r="BL27" s="59" t="s">
        <v>35</v>
      </c>
      <c r="BM27" s="60" t="s">
        <v>99</v>
      </c>
      <c r="BN27" s="102" t="s">
        <v>98</v>
      </c>
      <c r="BO27" s="102" t="s">
        <v>100</v>
      </c>
      <c r="BP27" s="75">
        <v>0</v>
      </c>
      <c r="BQ27" s="75">
        <v>2</v>
      </c>
      <c r="BR27" s="102" t="s">
        <v>106</v>
      </c>
      <c r="BS27" s="102" t="s">
        <v>101</v>
      </c>
      <c r="BT27" s="102" t="s">
        <v>102</v>
      </c>
      <c r="BU27" s="87">
        <v>307055.01584676636</v>
      </c>
      <c r="BV27" s="87">
        <v>0</v>
      </c>
      <c r="BW27" s="87">
        <f t="shared" si="0"/>
        <v>0</v>
      </c>
      <c r="BX27" s="87">
        <f t="shared" si="1"/>
        <v>47996.744652474874</v>
      </c>
      <c r="BY27" s="90">
        <f t="shared" si="2"/>
        <v>355051.76049924124</v>
      </c>
      <c r="BZ27" s="60"/>
      <c r="CA27" s="60" t="s">
        <v>99</v>
      </c>
      <c r="CB27" s="14"/>
      <c r="CC27" s="60"/>
    </row>
    <row r="28" spans="1:81" x14ac:dyDescent="0.25">
      <c r="B28" s="52"/>
      <c r="C28" s="36"/>
      <c r="D28" s="36"/>
      <c r="E28" s="36"/>
      <c r="F28" s="36"/>
      <c r="G28" s="36"/>
      <c r="H28" s="36"/>
      <c r="I28" s="36"/>
      <c r="J28" s="36"/>
      <c r="K28" s="36"/>
      <c r="L28" s="36"/>
      <c r="M28" s="36"/>
      <c r="N28" s="37"/>
      <c r="O28" s="37"/>
      <c r="P28" s="37"/>
      <c r="Q28" s="37"/>
      <c r="R28" s="37"/>
      <c r="S28" s="37"/>
      <c r="T28" s="37"/>
      <c r="U28" s="37"/>
      <c r="V28" s="37"/>
      <c r="W28" s="37"/>
      <c r="X28" s="37"/>
      <c r="Y28" s="37"/>
      <c r="Z28" s="37"/>
      <c r="AA28" s="37"/>
      <c r="AB28" s="37"/>
      <c r="AC28" s="54"/>
      <c r="AD28" s="45"/>
      <c r="AE28" s="36"/>
      <c r="AF28" s="36"/>
      <c r="AG28" s="36"/>
      <c r="AH28" s="38"/>
      <c r="AI28" s="38"/>
      <c r="AJ28" s="38"/>
      <c r="AK28" s="38"/>
      <c r="AL28" s="38"/>
      <c r="AM28" s="38"/>
      <c r="AN28" s="38"/>
      <c r="AO28" s="38"/>
      <c r="AP28" s="39"/>
      <c r="AQ28" s="39"/>
      <c r="AR28" s="39"/>
      <c r="AS28" s="47"/>
      <c r="AT28" s="122"/>
      <c r="AU28" s="107"/>
      <c r="AV28" s="107"/>
      <c r="AW28" s="107"/>
      <c r="AX28" s="107"/>
      <c r="AY28" s="107"/>
      <c r="AZ28" s="107"/>
      <c r="BA28" s="107"/>
      <c r="BB28" s="107"/>
      <c r="BC28" s="107"/>
      <c r="BD28" s="107"/>
      <c r="BE28" s="107"/>
      <c r="BF28" s="107"/>
      <c r="BG28" s="107"/>
      <c r="BH28" s="107"/>
      <c r="BI28" s="107"/>
      <c r="BJ28" s="107"/>
      <c r="BK28" s="18"/>
      <c r="BL28" s="59"/>
      <c r="BM28" s="60" t="s">
        <v>45</v>
      </c>
      <c r="BN28" s="103"/>
      <c r="BO28" s="103"/>
      <c r="BP28" s="76">
        <v>6</v>
      </c>
      <c r="BQ28" s="76">
        <v>0</v>
      </c>
      <c r="BR28" s="103"/>
      <c r="BS28" s="103"/>
      <c r="BT28" s="103"/>
      <c r="BU28" s="87">
        <v>34494.713767393674</v>
      </c>
      <c r="BV28" s="87">
        <v>0</v>
      </c>
      <c r="BW28" s="87">
        <f t="shared" si="0"/>
        <v>274867.07569389488</v>
      </c>
      <c r="BX28" s="87">
        <f t="shared" si="1"/>
        <v>0</v>
      </c>
      <c r="BY28" s="90">
        <f t="shared" si="2"/>
        <v>309361.78946128854</v>
      </c>
      <c r="BZ28" s="60"/>
      <c r="CA28" s="60" t="s">
        <v>45</v>
      </c>
      <c r="CB28" s="91">
        <f>SUM(BY27:BY28)</f>
        <v>664413.54996052978</v>
      </c>
      <c r="CC28" s="60"/>
    </row>
    <row r="29" spans="1:81" x14ac:dyDescent="0.25">
      <c r="B29" s="52"/>
      <c r="C29" s="36"/>
      <c r="D29" s="36"/>
      <c r="E29" s="36"/>
      <c r="F29" s="36"/>
      <c r="G29" s="36"/>
      <c r="H29" s="36"/>
      <c r="I29" s="36"/>
      <c r="J29" s="36"/>
      <c r="K29" s="36"/>
      <c r="L29" s="36"/>
      <c r="M29" s="36"/>
      <c r="N29" s="37"/>
      <c r="O29" s="37"/>
      <c r="P29" s="37"/>
      <c r="Q29" s="37"/>
      <c r="R29" s="37"/>
      <c r="S29" s="37"/>
      <c r="T29" s="37"/>
      <c r="U29" s="37"/>
      <c r="V29" s="37"/>
      <c r="W29" s="37"/>
      <c r="X29" s="37"/>
      <c r="Y29" s="37"/>
      <c r="Z29" s="37"/>
      <c r="AA29" s="37"/>
      <c r="AB29" s="37"/>
      <c r="AC29" s="54"/>
      <c r="AD29" s="45"/>
      <c r="AE29" s="36"/>
      <c r="AF29" s="36"/>
      <c r="AG29" s="36"/>
      <c r="AH29" s="38"/>
      <c r="AI29" s="38"/>
      <c r="AJ29" s="38"/>
      <c r="AK29" s="38"/>
      <c r="AL29" s="38"/>
      <c r="AM29" s="38"/>
      <c r="AN29" s="38"/>
      <c r="AO29" s="38"/>
      <c r="AP29" s="39"/>
      <c r="AQ29" s="39"/>
      <c r="AR29" s="39"/>
      <c r="AS29" s="47"/>
      <c r="AT29" s="122"/>
      <c r="AU29" s="107"/>
      <c r="AV29" s="107"/>
      <c r="AW29" s="107"/>
      <c r="AX29" s="107"/>
      <c r="AY29" s="107"/>
      <c r="AZ29" s="107"/>
      <c r="BA29" s="107"/>
      <c r="BB29" s="107"/>
      <c r="BC29" s="107"/>
      <c r="BD29" s="107"/>
      <c r="BE29" s="107"/>
      <c r="BF29" s="107"/>
      <c r="BG29" s="107"/>
      <c r="BH29" s="107"/>
      <c r="BI29" s="107"/>
      <c r="BJ29" s="107"/>
      <c r="BK29" s="18"/>
      <c r="BL29" s="59"/>
      <c r="BM29" s="60" t="s">
        <v>46</v>
      </c>
      <c r="BN29" s="103"/>
      <c r="BO29" s="103"/>
      <c r="BP29" s="76">
        <v>7</v>
      </c>
      <c r="BQ29" s="76">
        <v>0</v>
      </c>
      <c r="BR29" s="103"/>
      <c r="BS29" s="103"/>
      <c r="BT29" s="103"/>
      <c r="BU29" s="87">
        <v>0</v>
      </c>
      <c r="BV29" s="87">
        <v>690949.17948143033</v>
      </c>
      <c r="BW29" s="87">
        <f t="shared" si="0"/>
        <v>320678.25497621065</v>
      </c>
      <c r="BX29" s="87">
        <f t="shared" si="1"/>
        <v>0</v>
      </c>
      <c r="BY29" s="90">
        <f t="shared" si="2"/>
        <v>1011627.434457641</v>
      </c>
      <c r="BZ29" s="60"/>
      <c r="CA29" s="60" t="s">
        <v>46</v>
      </c>
      <c r="CB29" s="91">
        <f>SUM(BY29:BY30)</f>
        <v>1485038.1848719125</v>
      </c>
      <c r="CC29" s="60"/>
    </row>
    <row r="30" spans="1:81" x14ac:dyDescent="0.25">
      <c r="B30" s="52"/>
      <c r="C30" s="36"/>
      <c r="D30" s="36"/>
      <c r="E30" s="36"/>
      <c r="F30" s="36"/>
      <c r="G30" s="36"/>
      <c r="H30" s="36"/>
      <c r="I30" s="36"/>
      <c r="J30" s="36"/>
      <c r="K30" s="36"/>
      <c r="L30" s="36"/>
      <c r="M30" s="36"/>
      <c r="N30" s="37"/>
      <c r="O30" s="37"/>
      <c r="P30" s="37"/>
      <c r="Q30" s="37"/>
      <c r="R30" s="37"/>
      <c r="S30" s="37"/>
      <c r="T30" s="37"/>
      <c r="U30" s="37"/>
      <c r="V30" s="37"/>
      <c r="W30" s="37"/>
      <c r="X30" s="37"/>
      <c r="Y30" s="37"/>
      <c r="Z30" s="37"/>
      <c r="AA30" s="37"/>
      <c r="AB30" s="37"/>
      <c r="AC30" s="54"/>
      <c r="AD30" s="45"/>
      <c r="AE30" s="36"/>
      <c r="AF30" s="36"/>
      <c r="AG30" s="36"/>
      <c r="AH30" s="38"/>
      <c r="AI30" s="38"/>
      <c r="AJ30" s="38"/>
      <c r="AK30" s="38"/>
      <c r="AL30" s="38"/>
      <c r="AM30" s="38"/>
      <c r="AN30" s="38"/>
      <c r="AO30" s="38"/>
      <c r="AP30" s="39"/>
      <c r="AQ30" s="39"/>
      <c r="AR30" s="39"/>
      <c r="AS30" s="47"/>
      <c r="AT30" s="122"/>
      <c r="AU30" s="107"/>
      <c r="AV30" s="107"/>
      <c r="AW30" s="107"/>
      <c r="AX30" s="107"/>
      <c r="AY30" s="107"/>
      <c r="AZ30" s="107"/>
      <c r="BA30" s="107"/>
      <c r="BB30" s="107"/>
      <c r="BC30" s="107"/>
      <c r="BD30" s="107"/>
      <c r="BE30" s="107"/>
      <c r="BF30" s="107"/>
      <c r="BG30" s="107"/>
      <c r="BH30" s="107"/>
      <c r="BI30" s="107"/>
      <c r="BJ30" s="107"/>
      <c r="BK30" s="18"/>
      <c r="BL30" s="59"/>
      <c r="BM30" s="60"/>
      <c r="BN30" s="104"/>
      <c r="BO30" s="104"/>
      <c r="BP30" s="77">
        <v>3</v>
      </c>
      <c r="BQ30" s="77">
        <v>14</v>
      </c>
      <c r="BR30" s="104"/>
      <c r="BS30" s="104"/>
      <c r="BT30" s="104"/>
      <c r="BU30" s="87">
        <v>0</v>
      </c>
      <c r="BV30" s="87">
        <v>0</v>
      </c>
      <c r="BW30" s="87">
        <f t="shared" si="0"/>
        <v>137433.53784694744</v>
      </c>
      <c r="BX30" s="87">
        <f t="shared" si="1"/>
        <v>335977.21256732411</v>
      </c>
      <c r="BY30" s="90">
        <f t="shared" si="2"/>
        <v>473410.75041427155</v>
      </c>
      <c r="BZ30" s="90">
        <f t="shared" ref="BZ30" si="7">SUM(BY27:BY30)</f>
        <v>2149451.7348324424</v>
      </c>
      <c r="CA30" s="60"/>
      <c r="CB30" s="14"/>
      <c r="CC30" s="90">
        <f t="shared" ref="CC30" si="8">SUM(CB27:CB30)</f>
        <v>2149451.7348324424</v>
      </c>
    </row>
    <row r="31" spans="1:81" x14ac:dyDescent="0.25">
      <c r="A31">
        <v>5</v>
      </c>
      <c r="B31" s="52" t="s">
        <v>41</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53"/>
      <c r="AD31" s="45"/>
      <c r="AE31" s="36"/>
      <c r="AF31" s="36"/>
      <c r="AG31" s="36"/>
      <c r="AH31" s="36"/>
      <c r="AI31" s="36"/>
      <c r="AJ31" s="36"/>
      <c r="AK31" s="36"/>
      <c r="AL31" s="36"/>
      <c r="AM31" s="36"/>
      <c r="AN31" s="36"/>
      <c r="AO31" s="36"/>
      <c r="AP31" s="38" t="s">
        <v>44</v>
      </c>
      <c r="AQ31" s="38"/>
      <c r="AR31" s="38"/>
      <c r="AS31" s="46"/>
      <c r="AT31" s="122"/>
      <c r="AU31" s="107" t="s">
        <v>33</v>
      </c>
      <c r="AV31" s="107"/>
      <c r="AW31" s="107"/>
      <c r="AX31" s="107"/>
      <c r="AY31" s="107"/>
      <c r="AZ31" s="107"/>
      <c r="BA31" s="107"/>
      <c r="BB31" s="107"/>
      <c r="BC31" s="107"/>
      <c r="BD31" s="107"/>
      <c r="BE31" s="107"/>
      <c r="BF31" s="107"/>
      <c r="BG31" s="107"/>
      <c r="BH31" s="107"/>
      <c r="BI31" s="107"/>
      <c r="BJ31" s="107"/>
      <c r="BK31" s="18"/>
      <c r="BL31" s="57"/>
      <c r="BM31" s="60" t="s">
        <v>41</v>
      </c>
      <c r="BN31" s="102" t="s">
        <v>72</v>
      </c>
      <c r="BO31" s="102" t="s">
        <v>76</v>
      </c>
      <c r="BP31" s="75">
        <v>0</v>
      </c>
      <c r="BQ31" s="75">
        <v>2</v>
      </c>
      <c r="BR31" s="102" t="s">
        <v>107</v>
      </c>
      <c r="BS31" s="102" t="s">
        <v>85</v>
      </c>
      <c r="BT31" s="102" t="s">
        <v>90</v>
      </c>
      <c r="BU31" s="87">
        <v>307055.01584676636</v>
      </c>
      <c r="BV31" s="87">
        <v>0</v>
      </c>
      <c r="BW31" s="87">
        <f t="shared" si="0"/>
        <v>0</v>
      </c>
      <c r="BX31" s="87">
        <f t="shared" si="1"/>
        <v>47996.744652474874</v>
      </c>
      <c r="BY31" s="90">
        <f t="shared" si="2"/>
        <v>355051.76049924124</v>
      </c>
      <c r="BZ31" s="60"/>
      <c r="CA31" s="60" t="s">
        <v>41</v>
      </c>
      <c r="CB31" s="91">
        <f>SUM(BY31:BY32)</f>
        <v>664413.54996052978</v>
      </c>
      <c r="CC31" s="60"/>
    </row>
    <row r="32" spans="1:81" x14ac:dyDescent="0.25">
      <c r="B32" s="5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53"/>
      <c r="AD32" s="45"/>
      <c r="AE32" s="36"/>
      <c r="AF32" s="36"/>
      <c r="AG32" s="36"/>
      <c r="AH32" s="36"/>
      <c r="AI32" s="36"/>
      <c r="AJ32" s="36"/>
      <c r="AK32" s="36"/>
      <c r="AL32" s="36"/>
      <c r="AM32" s="36"/>
      <c r="AN32" s="36"/>
      <c r="AO32" s="36"/>
      <c r="AP32" s="38"/>
      <c r="AQ32" s="38"/>
      <c r="AR32" s="38"/>
      <c r="AS32" s="46"/>
      <c r="AT32" s="122"/>
      <c r="AU32" s="107"/>
      <c r="AV32" s="107"/>
      <c r="AW32" s="107"/>
      <c r="AX32" s="107"/>
      <c r="AY32" s="107"/>
      <c r="AZ32" s="107"/>
      <c r="BA32" s="107"/>
      <c r="BB32" s="107"/>
      <c r="BC32" s="107"/>
      <c r="BD32" s="107"/>
      <c r="BE32" s="107"/>
      <c r="BF32" s="107"/>
      <c r="BG32" s="107"/>
      <c r="BH32" s="107"/>
      <c r="BI32" s="107"/>
      <c r="BJ32" s="107"/>
      <c r="BK32" s="18"/>
      <c r="BL32" s="57"/>
      <c r="BM32" s="60" t="s">
        <v>44</v>
      </c>
      <c r="BN32" s="103"/>
      <c r="BO32" s="103"/>
      <c r="BP32" s="76">
        <v>6</v>
      </c>
      <c r="BQ32" s="76">
        <v>0</v>
      </c>
      <c r="BR32" s="103"/>
      <c r="BS32" s="103"/>
      <c r="BT32" s="103"/>
      <c r="BU32" s="87">
        <v>34494.713767393674</v>
      </c>
      <c r="BV32" s="87">
        <v>0</v>
      </c>
      <c r="BW32" s="87">
        <f t="shared" si="0"/>
        <v>274867.07569389488</v>
      </c>
      <c r="BX32" s="87">
        <f t="shared" si="1"/>
        <v>0</v>
      </c>
      <c r="BY32" s="90">
        <f t="shared" si="2"/>
        <v>309361.78946128854</v>
      </c>
      <c r="BZ32" s="60"/>
      <c r="CA32" s="60" t="s">
        <v>44</v>
      </c>
      <c r="CB32" s="91">
        <f>SUM(BY33:BY34)</f>
        <v>1485038.1848719125</v>
      </c>
      <c r="CC32" s="60"/>
    </row>
    <row r="33" spans="1:81" x14ac:dyDescent="0.25">
      <c r="B33" s="5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53"/>
      <c r="AD33" s="45"/>
      <c r="AE33" s="36"/>
      <c r="AF33" s="36"/>
      <c r="AG33" s="36"/>
      <c r="AH33" s="36"/>
      <c r="AI33" s="36"/>
      <c r="AJ33" s="36"/>
      <c r="AK33" s="36"/>
      <c r="AL33" s="36"/>
      <c r="AM33" s="36"/>
      <c r="AN33" s="36"/>
      <c r="AO33" s="36"/>
      <c r="AP33" s="38"/>
      <c r="AQ33" s="38"/>
      <c r="AR33" s="38"/>
      <c r="AS33" s="46"/>
      <c r="AT33" s="122"/>
      <c r="AU33" s="107"/>
      <c r="AV33" s="107"/>
      <c r="AW33" s="107"/>
      <c r="AX33" s="107"/>
      <c r="AY33" s="107"/>
      <c r="AZ33" s="107"/>
      <c r="BA33" s="107"/>
      <c r="BB33" s="107"/>
      <c r="BC33" s="107"/>
      <c r="BD33" s="107"/>
      <c r="BE33" s="107"/>
      <c r="BF33" s="107"/>
      <c r="BG33" s="107"/>
      <c r="BH33" s="107"/>
      <c r="BI33" s="107"/>
      <c r="BJ33" s="107"/>
      <c r="BK33" s="18"/>
      <c r="BL33" s="57"/>
      <c r="BM33" s="60"/>
      <c r="BN33" s="103"/>
      <c r="BO33" s="103"/>
      <c r="BP33" s="76">
        <v>7</v>
      </c>
      <c r="BQ33" s="76">
        <v>0</v>
      </c>
      <c r="BR33" s="103"/>
      <c r="BS33" s="103"/>
      <c r="BT33" s="103"/>
      <c r="BU33" s="87">
        <v>0</v>
      </c>
      <c r="BV33" s="87">
        <v>690949.17948143033</v>
      </c>
      <c r="BW33" s="87">
        <f t="shared" si="0"/>
        <v>320678.25497621065</v>
      </c>
      <c r="BX33" s="87">
        <f t="shared" si="1"/>
        <v>0</v>
      </c>
      <c r="BY33" s="90">
        <f t="shared" si="2"/>
        <v>1011627.434457641</v>
      </c>
      <c r="BZ33" s="60"/>
      <c r="CA33" s="60"/>
      <c r="CB33" s="14"/>
      <c r="CC33" s="60"/>
    </row>
    <row r="34" spans="1:81" x14ac:dyDescent="0.25">
      <c r="B34" s="52"/>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53"/>
      <c r="AD34" s="45"/>
      <c r="AE34" s="36"/>
      <c r="AF34" s="36"/>
      <c r="AG34" s="36"/>
      <c r="AH34" s="36"/>
      <c r="AI34" s="36"/>
      <c r="AJ34" s="36"/>
      <c r="AK34" s="36"/>
      <c r="AL34" s="36"/>
      <c r="AM34" s="36"/>
      <c r="AN34" s="36"/>
      <c r="AO34" s="36"/>
      <c r="AP34" s="38"/>
      <c r="AQ34" s="38"/>
      <c r="AR34" s="38"/>
      <c r="AS34" s="46"/>
      <c r="AT34" s="122"/>
      <c r="AU34" s="107"/>
      <c r="AV34" s="107"/>
      <c r="AW34" s="107"/>
      <c r="AX34" s="107"/>
      <c r="AY34" s="107"/>
      <c r="AZ34" s="107"/>
      <c r="BA34" s="107"/>
      <c r="BB34" s="107"/>
      <c r="BC34" s="107"/>
      <c r="BD34" s="107"/>
      <c r="BE34" s="107"/>
      <c r="BF34" s="107"/>
      <c r="BG34" s="107"/>
      <c r="BH34" s="107"/>
      <c r="BI34" s="107"/>
      <c r="BJ34" s="107"/>
      <c r="BK34" s="18"/>
      <c r="BL34" s="57"/>
      <c r="BM34" s="60"/>
      <c r="BN34" s="104"/>
      <c r="BO34" s="104"/>
      <c r="BP34" s="77">
        <v>3</v>
      </c>
      <c r="BQ34" s="77">
        <v>14</v>
      </c>
      <c r="BR34" s="104"/>
      <c r="BS34" s="104"/>
      <c r="BT34" s="104"/>
      <c r="BU34" s="87">
        <v>0</v>
      </c>
      <c r="BV34" s="87">
        <v>0</v>
      </c>
      <c r="BW34" s="87">
        <f t="shared" si="0"/>
        <v>137433.53784694744</v>
      </c>
      <c r="BX34" s="87">
        <f t="shared" si="1"/>
        <v>335977.21256732411</v>
      </c>
      <c r="BY34" s="90">
        <f t="shared" si="2"/>
        <v>473410.75041427155</v>
      </c>
      <c r="BZ34" s="90">
        <f t="shared" ref="BZ34" si="9">SUM(BY31:BY34)</f>
        <v>2149451.7348324424</v>
      </c>
      <c r="CA34" s="60"/>
      <c r="CB34" s="14"/>
      <c r="CC34" s="90">
        <f t="shared" ref="CC34" si="10">SUM(CB31:CB34)</f>
        <v>2149451.7348324424</v>
      </c>
    </row>
    <row r="35" spans="1:81" ht="15" customHeight="1" thickBot="1" x14ac:dyDescent="0.3">
      <c r="A35">
        <v>6</v>
      </c>
      <c r="B35" s="55" t="s">
        <v>42</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56"/>
      <c r="AD35" s="48"/>
      <c r="AE35" s="49"/>
      <c r="AF35" s="49"/>
      <c r="AG35" s="49"/>
      <c r="AH35" s="49"/>
      <c r="AI35" s="49"/>
      <c r="AJ35" s="49"/>
      <c r="AK35" s="49"/>
      <c r="AL35" s="49"/>
      <c r="AM35" s="49"/>
      <c r="AN35" s="50" t="s">
        <v>43</v>
      </c>
      <c r="AO35" s="50"/>
      <c r="AP35" s="50"/>
      <c r="AQ35" s="50"/>
      <c r="AR35" s="50"/>
      <c r="AS35" s="51"/>
      <c r="AT35" s="122"/>
      <c r="AU35" s="107" t="s">
        <v>34</v>
      </c>
      <c r="AV35" s="107"/>
      <c r="AW35" s="107"/>
      <c r="AX35" s="107"/>
      <c r="AY35" s="107"/>
      <c r="AZ35" s="107"/>
      <c r="BA35" s="107"/>
      <c r="BB35" s="107"/>
      <c r="BC35" s="107"/>
      <c r="BD35" s="107"/>
      <c r="BE35" s="107"/>
      <c r="BF35" s="107"/>
      <c r="BG35" s="107"/>
      <c r="BH35" s="107"/>
      <c r="BI35" s="107"/>
      <c r="BJ35" s="107"/>
      <c r="BK35" s="18"/>
      <c r="BL35" s="57"/>
      <c r="BM35" s="60" t="s">
        <v>97</v>
      </c>
      <c r="BN35" s="102" t="s">
        <v>71</v>
      </c>
      <c r="BO35" s="102" t="s">
        <v>77</v>
      </c>
      <c r="BP35" s="75">
        <v>0</v>
      </c>
      <c r="BQ35" s="75">
        <v>2</v>
      </c>
      <c r="BR35" s="102" t="s">
        <v>108</v>
      </c>
      <c r="BS35" s="102" t="s">
        <v>86</v>
      </c>
      <c r="BT35" s="102" t="s">
        <v>91</v>
      </c>
      <c r="BU35" s="87">
        <v>307055.01584676636</v>
      </c>
      <c r="BV35" s="87">
        <v>0</v>
      </c>
      <c r="BW35" s="87">
        <f t="shared" si="0"/>
        <v>0</v>
      </c>
      <c r="BX35" s="87">
        <f t="shared" si="1"/>
        <v>47996.744652474874</v>
      </c>
      <c r="BY35" s="90">
        <f t="shared" si="2"/>
        <v>355051.76049924124</v>
      </c>
      <c r="BZ35" s="60"/>
      <c r="CA35" s="60" t="s">
        <v>97</v>
      </c>
      <c r="CB35" s="91">
        <f>BY35</f>
        <v>355051.76049924124</v>
      </c>
      <c r="CC35" s="60"/>
    </row>
    <row r="36" spans="1:81" ht="15.75" thickBot="1" x14ac:dyDescent="0.3">
      <c r="B36" s="55"/>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56"/>
      <c r="AD36" s="48"/>
      <c r="AE36" s="49"/>
      <c r="AF36" s="49"/>
      <c r="AG36" s="49"/>
      <c r="AH36" s="49"/>
      <c r="AI36" s="49"/>
      <c r="AJ36" s="49"/>
      <c r="AK36" s="49"/>
      <c r="AL36" s="49"/>
      <c r="AM36" s="49"/>
      <c r="AN36" s="50"/>
      <c r="AO36" s="50"/>
      <c r="AP36" s="50"/>
      <c r="AQ36" s="50"/>
      <c r="AR36" s="50"/>
      <c r="AS36" s="51"/>
      <c r="AT36" s="122"/>
      <c r="AU36" s="107"/>
      <c r="AV36" s="107"/>
      <c r="AW36" s="107"/>
      <c r="AX36" s="107"/>
      <c r="AY36" s="107"/>
      <c r="AZ36" s="107"/>
      <c r="BA36" s="107"/>
      <c r="BB36" s="107"/>
      <c r="BC36" s="107"/>
      <c r="BD36" s="107"/>
      <c r="BE36" s="107"/>
      <c r="BF36" s="107"/>
      <c r="BG36" s="107"/>
      <c r="BH36" s="107"/>
      <c r="BI36" s="107"/>
      <c r="BJ36" s="107"/>
      <c r="BK36" s="15"/>
      <c r="BM36" s="92" t="s">
        <v>43</v>
      </c>
      <c r="BN36" s="103"/>
      <c r="BO36" s="103"/>
      <c r="BP36" s="76">
        <v>6</v>
      </c>
      <c r="BQ36" s="76">
        <v>0</v>
      </c>
      <c r="BR36" s="103"/>
      <c r="BS36" s="103"/>
      <c r="BT36" s="103"/>
      <c r="BU36" s="87">
        <v>34494.713767393674</v>
      </c>
      <c r="BV36" s="87">
        <v>0</v>
      </c>
      <c r="BW36" s="87">
        <f t="shared" si="0"/>
        <v>274867.07569389488</v>
      </c>
      <c r="BX36" s="87">
        <f t="shared" si="1"/>
        <v>0</v>
      </c>
      <c r="BY36" s="90">
        <f t="shared" si="2"/>
        <v>309361.78946128854</v>
      </c>
      <c r="BZ36" s="60"/>
      <c r="CA36" s="92" t="s">
        <v>43</v>
      </c>
      <c r="CB36" s="91">
        <f>SUM(BY36:BY38)</f>
        <v>1794399.9743332011</v>
      </c>
      <c r="CC36" s="60"/>
    </row>
    <row r="37" spans="1:81" ht="15.75" thickBot="1" x14ac:dyDescent="0.3">
      <c r="B37" s="55"/>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56"/>
      <c r="AD37" s="48"/>
      <c r="AE37" s="49"/>
      <c r="AF37" s="49"/>
      <c r="AG37" s="49"/>
      <c r="AH37" s="49"/>
      <c r="AI37" s="49"/>
      <c r="AJ37" s="49"/>
      <c r="AK37" s="49"/>
      <c r="AL37" s="49"/>
      <c r="AM37" s="49"/>
      <c r="AN37" s="50"/>
      <c r="AO37" s="50"/>
      <c r="AP37" s="50"/>
      <c r="AQ37" s="50"/>
      <c r="AR37" s="50"/>
      <c r="AS37" s="51"/>
      <c r="AU37" s="107"/>
      <c r="AV37" s="107"/>
      <c r="AW37" s="107"/>
      <c r="AX37" s="107"/>
      <c r="AY37" s="107"/>
      <c r="AZ37" s="107"/>
      <c r="BA37" s="107"/>
      <c r="BB37" s="107"/>
      <c r="BC37" s="107"/>
      <c r="BD37" s="107"/>
      <c r="BE37" s="107"/>
      <c r="BF37" s="107"/>
      <c r="BG37" s="107"/>
      <c r="BH37" s="107"/>
      <c r="BI37" s="107"/>
      <c r="BJ37" s="107"/>
      <c r="BM37" s="14"/>
      <c r="BN37" s="103"/>
      <c r="BO37" s="103"/>
      <c r="BP37" s="76">
        <v>7</v>
      </c>
      <c r="BQ37" s="76">
        <v>0</v>
      </c>
      <c r="BR37" s="103"/>
      <c r="BS37" s="103"/>
      <c r="BT37" s="103"/>
      <c r="BU37" s="87">
        <v>0</v>
      </c>
      <c r="BV37" s="87">
        <v>690949.17948143033</v>
      </c>
      <c r="BW37" s="87">
        <f t="shared" si="0"/>
        <v>320678.25497621065</v>
      </c>
      <c r="BX37" s="87">
        <f t="shared" si="1"/>
        <v>0</v>
      </c>
      <c r="BY37" s="90">
        <f t="shared" si="2"/>
        <v>1011627.434457641</v>
      </c>
      <c r="BZ37" s="60"/>
      <c r="CA37" s="14"/>
      <c r="CB37" s="14"/>
      <c r="CC37" s="60"/>
    </row>
    <row r="38" spans="1:81" ht="15.75" thickBot="1" x14ac:dyDescent="0.3">
      <c r="B38" s="55"/>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56"/>
      <c r="AD38" s="48"/>
      <c r="AE38" s="49"/>
      <c r="AF38" s="49"/>
      <c r="AG38" s="49"/>
      <c r="AH38" s="49"/>
      <c r="AI38" s="49"/>
      <c r="AJ38" s="49"/>
      <c r="AK38" s="49"/>
      <c r="AL38" s="49"/>
      <c r="AM38" s="49"/>
      <c r="AN38" s="50"/>
      <c r="AO38" s="50"/>
      <c r="AP38" s="50"/>
      <c r="AQ38" s="50"/>
      <c r="AR38" s="50"/>
      <c r="AS38" s="51"/>
      <c r="AU38" s="107"/>
      <c r="AV38" s="107"/>
      <c r="AW38" s="107"/>
      <c r="AX38" s="107"/>
      <c r="AY38" s="107"/>
      <c r="AZ38" s="107"/>
      <c r="BA38" s="107"/>
      <c r="BB38" s="107"/>
      <c r="BC38" s="107"/>
      <c r="BD38" s="107"/>
      <c r="BE38" s="107"/>
      <c r="BF38" s="107"/>
      <c r="BG38" s="107"/>
      <c r="BH38" s="107"/>
      <c r="BI38" s="107"/>
      <c r="BJ38" s="107"/>
      <c r="BM38" s="14"/>
      <c r="BN38" s="104"/>
      <c r="BO38" s="104"/>
      <c r="BP38" s="77">
        <v>3</v>
      </c>
      <c r="BQ38" s="77">
        <v>14</v>
      </c>
      <c r="BR38" s="104"/>
      <c r="BS38" s="104"/>
      <c r="BT38" s="104"/>
      <c r="BU38" s="87">
        <v>0</v>
      </c>
      <c r="BV38" s="87">
        <v>0</v>
      </c>
      <c r="BW38" s="87">
        <f t="shared" si="0"/>
        <v>137433.53784694744</v>
      </c>
      <c r="BX38" s="87">
        <f t="shared" si="1"/>
        <v>335977.21256732411</v>
      </c>
      <c r="BY38" s="90">
        <f t="shared" si="2"/>
        <v>473410.75041427155</v>
      </c>
      <c r="BZ38" s="90">
        <f t="shared" ref="BZ38" si="11">SUM(BY35:BY38)</f>
        <v>2149451.7348324424</v>
      </c>
      <c r="CA38" s="14"/>
      <c r="CB38" s="14"/>
      <c r="CC38" s="90">
        <f t="shared" ref="CC38" si="12">SUM(CB35:CB38)</f>
        <v>2149451.7348324424</v>
      </c>
    </row>
  </sheetData>
  <mergeCells count="68">
    <mergeCell ref="O11:U11"/>
    <mergeCell ref="AT11:AT36"/>
    <mergeCell ref="V11:AC11"/>
    <mergeCell ref="AD11:AS11"/>
    <mergeCell ref="AU15:BJ15"/>
    <mergeCell ref="AU31:BJ34"/>
    <mergeCell ref="AU35:BJ38"/>
    <mergeCell ref="BX2:BX11"/>
    <mergeCell ref="BY2:BY11"/>
    <mergeCell ref="BU2:BU11"/>
    <mergeCell ref="BV2:BV11"/>
    <mergeCell ref="BM2:BM11"/>
    <mergeCell ref="BN2:BN11"/>
    <mergeCell ref="BO2:BO11"/>
    <mergeCell ref="BR2:BR11"/>
    <mergeCell ref="BS2:BS11"/>
    <mergeCell ref="BP2:BP11"/>
    <mergeCell ref="BQ2:BQ11"/>
    <mergeCell ref="BZ2:BZ11"/>
    <mergeCell ref="CA2:CA11"/>
    <mergeCell ref="B15:B18"/>
    <mergeCell ref="A15:A18"/>
    <mergeCell ref="C15:C18"/>
    <mergeCell ref="E15:E18"/>
    <mergeCell ref="F15:F18"/>
    <mergeCell ref="G15:G18"/>
    <mergeCell ref="I15:I18"/>
    <mergeCell ref="J15:J18"/>
    <mergeCell ref="H15:H18"/>
    <mergeCell ref="BN15:BN18"/>
    <mergeCell ref="BO15:BO18"/>
    <mergeCell ref="BR15:BR18"/>
    <mergeCell ref="BT2:BT11"/>
    <mergeCell ref="BW2:BW11"/>
    <mergeCell ref="BT23:BT26"/>
    <mergeCell ref="BS15:BS18"/>
    <mergeCell ref="BT15:BT18"/>
    <mergeCell ref="BN19:BN22"/>
    <mergeCell ref="BO19:BO22"/>
    <mergeCell ref="BR19:BR22"/>
    <mergeCell ref="BS19:BS22"/>
    <mergeCell ref="BT19:BT22"/>
    <mergeCell ref="BT31:BT34"/>
    <mergeCell ref="BN35:BN38"/>
    <mergeCell ref="BO35:BO38"/>
    <mergeCell ref="BR35:BR38"/>
    <mergeCell ref="BS35:BS38"/>
    <mergeCell ref="BT35:BT38"/>
    <mergeCell ref="BN31:BN34"/>
    <mergeCell ref="BO31:BO34"/>
    <mergeCell ref="BR31:BR34"/>
    <mergeCell ref="BS31:BS34"/>
    <mergeCell ref="BT27:BT30"/>
    <mergeCell ref="V13:AC13"/>
    <mergeCell ref="V12:AC12"/>
    <mergeCell ref="AD12:AH12"/>
    <mergeCell ref="AD13:AH13"/>
    <mergeCell ref="AU23:BJ26"/>
    <mergeCell ref="AU27:BJ30"/>
    <mergeCell ref="AU19:BJ22"/>
    <mergeCell ref="BN27:BN30"/>
    <mergeCell ref="BO27:BO30"/>
    <mergeCell ref="BR27:BR30"/>
    <mergeCell ref="BS27:BS30"/>
    <mergeCell ref="BN23:BN26"/>
    <mergeCell ref="BO23:BO26"/>
    <mergeCell ref="BR23:BR26"/>
    <mergeCell ref="BS23:BS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A7D1930236DF46A3F8FB491E8F6AF0" ma:contentTypeVersion="23" ma:contentTypeDescription="Create a new document." ma:contentTypeScope="" ma:versionID="252a56d36ed0d9d27e5327b04a9c9c9a">
  <xsd:schema xmlns:xsd="http://www.w3.org/2001/XMLSchema" xmlns:xs="http://www.w3.org/2001/XMLSchema" xmlns:p="http://schemas.microsoft.com/office/2006/metadata/properties" xmlns:ns2="163ea899-1ba7-4893-aeeb-6935f5518c47" xmlns:ns3="3cada6dc-2705-46ed-bab2-0b2cd6d935ca" xmlns:ns4="bef388e2-f650-4526-953c-98b1c48784cb" targetNamespace="http://schemas.microsoft.com/office/2006/metadata/properties" ma:root="true" ma:fieldsID="c350a7812994e45a9251e818d387edb6" ns2:_="" ns3:_="" ns4:_="">
    <xsd:import namespace="163ea899-1ba7-4893-aeeb-6935f5518c47"/>
    <xsd:import namespace="3cada6dc-2705-46ed-bab2-0b2cd6d935ca"/>
    <xsd:import namespace="bef388e2-f650-4526-953c-98b1c48784cb"/>
    <xsd:element name="properties">
      <xsd:complexType>
        <xsd:sequence>
          <xsd:element name="documentManagement">
            <xsd:complexType>
              <xsd:all>
                <xsd:element ref="ns2:Audience1" minOccurs="0"/>
                <xsd:element ref="ns2:Training_x0020_Category" minOccurs="0"/>
                <xsd:element ref="ns3:iab7cdb7554d4997ae876b11632fa575" minOccurs="0"/>
                <xsd:element ref="ns3:TaxCatchAll" minOccurs="0"/>
                <xsd:element ref="ns3:TaxCatchAllLabel" minOccurs="0"/>
                <xsd:element ref="ns4: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a899-1ba7-4893-aeeb-6935f5518c47" elementFormDefault="qualified">
    <xsd:import namespace="http://schemas.microsoft.com/office/2006/documentManagement/types"/>
    <xsd:import namespace="http://schemas.microsoft.com/office/infopath/2007/PartnerControls"/>
    <xsd:element name="Audience1" ma:index="4" nillable="true" ma:displayName="Audience" ma:format="Dropdown" ma:internalName="Audience1" ma:readOnly="false">
      <xsd:simpleType>
        <xsd:restriction base="dms:Choice">
          <xsd:enumeration value="Internal"/>
          <xsd:enumeration value="External"/>
          <xsd:enumeration value="Both"/>
        </xsd:restriction>
      </xsd:simpleType>
    </xsd:element>
    <xsd:element name="Training_x0020_Category" ma:index="5" nillable="true" ma:displayName="Training Category" ma:description="The Category of training that best fits with the material" ma:format="Dropdown" ma:internalName="Training_x0020_Category" ma:readOnly="false">
      <xsd:simpleType>
        <xsd:union memberTypes="dms:Text">
          <xsd:simpleType>
            <xsd:restriction base="dms:Choice">
              <xsd:enumeration value="Analyse"/>
              <xsd:enumeration value="Archive"/>
              <xsd:enumeration value="Design"/>
              <xsd:enumeration value="Develop"/>
              <xsd:enumeration value="Deploy &amp; Evaluate"/>
              <xsd:enumeration value="Instructor Led Training"/>
              <xsd:enumeration value="LMS"/>
              <xsd:enumeration value="Lunch and Learn"/>
              <xsd:enumeration value="Photos"/>
              <xsd:enumeration value="Procurement"/>
              <xsd:enumeration value="Product Descriptions"/>
              <xsd:enumeration value="Self-Learning Assets"/>
              <xsd:enumeration value="Training Team"/>
              <xsd:enumeration value="Workshop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10"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f388e2-f650-4526-953c-98b1c48784cb" elementFormDefault="qualified">
    <xsd:import namespace="http://schemas.microsoft.com/office/2006/documentManagement/types"/>
    <xsd:import namespace="http://schemas.microsoft.com/office/infopath/2007/PartnerControls"/>
    <xsd:element name="Subcategory" ma:index="14" nillable="true" ma:displayName="Subcategory" ma:internalName="Sub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category xmlns="bef388e2-f650-4526-953c-98b1c48784cb">Published on LMS (Supporting Materials)</Subcategory>
    <iab7cdb7554d4997ae876b11632fa575 xmlns="3cada6dc-2705-46ed-bab2-0b2cd6d935ca">
      <Terms xmlns="http://schemas.microsoft.com/office/infopath/2007/PartnerControls"/>
    </iab7cdb7554d4997ae876b11632fa575>
    <Training_x0020_Category xmlns="163ea899-1ba7-4893-aeeb-6935f5518c47">ILT Learning Assets</Training_x0020_Category>
    <Audience1 xmlns="163ea899-1ba7-4893-aeeb-6935f5518c47" xsi:nil="true"/>
    <TaxCatchAll xmlns="3cada6dc-2705-46ed-bab2-0b2cd6d935ca"/>
  </documentManagement>
</p:properties>
</file>

<file path=customXml/itemProps1.xml><?xml version="1.0" encoding="utf-8"?>
<ds:datastoreItem xmlns:ds="http://schemas.openxmlformats.org/officeDocument/2006/customXml" ds:itemID="{ABBB9594-A48B-490E-831D-0F93F29A5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a899-1ba7-4893-aeeb-6935f5518c47"/>
    <ds:schemaRef ds:uri="3cada6dc-2705-46ed-bab2-0b2cd6d935ca"/>
    <ds:schemaRef ds:uri="bef388e2-f650-4526-953c-98b1c4878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9719C-C302-42DE-B27E-2024ED7F380E}">
  <ds:schemaRefs>
    <ds:schemaRef ds:uri="http://schemas.microsoft.com/sharepoint/v3/contenttype/forms"/>
  </ds:schemaRefs>
</ds:datastoreItem>
</file>

<file path=customXml/itemProps3.xml><?xml version="1.0" encoding="utf-8"?>
<ds:datastoreItem xmlns:ds="http://schemas.openxmlformats.org/officeDocument/2006/customXml" ds:itemID="{C547F180-0D43-4445-98FA-84073B38ADFA}">
  <ds:schemaRefs>
    <ds:schemaRef ds:uri="http://purl.org/dc/terms/"/>
    <ds:schemaRef ds:uri="http://purl.org/dc/dcmitype/"/>
    <ds:schemaRef ds:uri="http://schemas.microsoft.com/office/2006/documentManagement/types"/>
    <ds:schemaRef ds:uri="http://schemas.microsoft.com/office/2006/metadata/properties"/>
    <ds:schemaRef ds:uri="163ea899-1ba7-4893-aeeb-6935f5518c47"/>
    <ds:schemaRef ds:uri="http://www.w3.org/XML/1998/namespace"/>
    <ds:schemaRef ds:uri="http://schemas.microsoft.com/office/infopath/2007/PartnerControls"/>
    <ds:schemaRef ds:uri="http://purl.org/dc/elements/1.1/"/>
    <ds:schemaRef ds:uri="http://schemas.openxmlformats.org/package/2006/metadata/core-properties"/>
    <ds:schemaRef ds:uri="bef388e2-f650-4526-953c-98b1c48784cb"/>
    <ds:schemaRef ds:uri="3cada6dc-2705-46ed-bab2-0b2cd6d935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Sheet7</vt:lpstr>
      <vt:lpstr>Sheet2</vt:lpstr>
      <vt:lpstr>Disclaimer</vt:lpstr>
      <vt:lpstr>SRA Termination</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O'Sullivan</dc:creator>
  <cp:lastModifiedBy>OHanlon, Becky</cp:lastModifiedBy>
  <dcterms:created xsi:type="dcterms:W3CDTF">2015-12-02T12:31:24Z</dcterms:created>
  <dcterms:modified xsi:type="dcterms:W3CDTF">2017-11-03T10:44:36Z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0x0101001DA7D1930236DF46A3F8FB491E8F6AF0</vt:lpwstr>
  </property>
  <property fmtid="{D5CDD505-2E9C-101B-9397-08002B2CF9AE}" pid="3" name="Order">
    <vt:r8>10900</vt:r8>
  </property>
  <property fmtid="{D5CDD505-2E9C-101B-9397-08002B2CF9AE}" pid="4" name="Doc Type">
    <vt:lpwstr>Financial Settlement</vt:lpwstr>
  </property>
  <property fmtid="{D5CDD505-2E9C-101B-9397-08002B2CF9AE}" pid="5" name="Sub Type">
    <vt:lpwstr>Working Group Meeting 4</vt:lpwstr>
  </property>
  <property fmtid="{D5CDD505-2E9C-101B-9397-08002B2CF9AE}" pid="6" name="Document Status1">
    <vt:lpwstr>Research</vt:lpwstr>
  </property>
  <property fmtid="{D5CDD505-2E9C-101B-9397-08002B2CF9AE}" pid="7" name="File Category">
    <vt:lpwstr/>
  </property>
</Properties>
</file>