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Disclaimer" sheetId="4" r:id="rId1"/>
    <sheet name="Input Data" sheetId="2" r:id="rId2"/>
    <sheet name="CP - Forecast Daily Payments" sheetId="3" r:id="rId3"/>
  </sheets>
  <definedNames>
    <definedName name="_xlnm._FilterDatabase" localSheetId="1" hidden="1">'Input Data'!$A$2:$G$185</definedName>
  </definedNames>
  <calcPr calcId="145621"/>
</workbook>
</file>

<file path=xl/calcChain.xml><?xml version="1.0" encoding="utf-8"?>
<calcChain xmlns="http://schemas.openxmlformats.org/spreadsheetml/2006/main">
  <c r="C16" i="3" l="1"/>
  <c r="C14" i="3"/>
  <c r="F4" i="2" l="1"/>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3" i="2"/>
  <c r="G3" i="2" s="1"/>
  <c r="D3" i="3" l="1"/>
  <c r="D4" i="3"/>
  <c r="D5" i="3"/>
  <c r="D6" i="3"/>
  <c r="D7" i="3"/>
  <c r="D8" i="3"/>
  <c r="D9" i="3"/>
  <c r="D10" i="3"/>
  <c r="D11" i="3"/>
  <c r="D12" i="3"/>
  <c r="D13" i="3"/>
  <c r="D2" i="3"/>
  <c r="E64" i="2" l="1"/>
  <c r="E68" i="2"/>
  <c r="E72" i="2"/>
  <c r="E76" i="2"/>
  <c r="E80" i="2"/>
  <c r="E84" i="2"/>
  <c r="E88" i="2"/>
  <c r="E92" i="2"/>
  <c r="E65" i="2"/>
  <c r="E69" i="2"/>
  <c r="E73" i="2"/>
  <c r="E77" i="2"/>
  <c r="E81" i="2"/>
  <c r="E85" i="2"/>
  <c r="E89" i="2"/>
  <c r="E93" i="2"/>
  <c r="E66" i="2"/>
  <c r="E70" i="2"/>
  <c r="E74" i="2"/>
  <c r="E78" i="2"/>
  <c r="E82" i="2"/>
  <c r="E86" i="2"/>
  <c r="E90" i="2"/>
  <c r="E67" i="2"/>
  <c r="E71" i="2"/>
  <c r="E75" i="2"/>
  <c r="E79" i="2"/>
  <c r="E83" i="2"/>
  <c r="E87" i="2"/>
  <c r="E91" i="2"/>
  <c r="E156" i="2"/>
  <c r="G156" i="2" s="1"/>
  <c r="E184" i="2"/>
  <c r="G184" i="2" s="1"/>
  <c r="E185" i="2"/>
  <c r="G185" i="2" s="1"/>
  <c r="E166" i="2"/>
  <c r="G166" i="2" s="1"/>
  <c r="E174" i="2"/>
  <c r="G174" i="2" s="1"/>
  <c r="E182" i="2"/>
  <c r="G182" i="2" s="1"/>
  <c r="E163" i="2"/>
  <c r="G163" i="2" s="1"/>
  <c r="E167" i="2"/>
  <c r="G167" i="2" s="1"/>
  <c r="E175" i="2"/>
  <c r="G175" i="2" s="1"/>
  <c r="E183" i="2"/>
  <c r="G183" i="2" s="1"/>
  <c r="E164" i="2"/>
  <c r="G164" i="2" s="1"/>
  <c r="E176" i="2"/>
  <c r="G176" i="2" s="1"/>
  <c r="E172" i="2"/>
  <c r="G172" i="2" s="1"/>
  <c r="E160" i="2"/>
  <c r="G160" i="2" s="1"/>
  <c r="E157" i="2"/>
  <c r="G157" i="2" s="1"/>
  <c r="E161" i="2"/>
  <c r="G161" i="2" s="1"/>
  <c r="E165" i="2"/>
  <c r="G165" i="2" s="1"/>
  <c r="E169" i="2"/>
  <c r="G169" i="2" s="1"/>
  <c r="E173" i="2"/>
  <c r="G173" i="2" s="1"/>
  <c r="E177" i="2"/>
  <c r="G177" i="2" s="1"/>
  <c r="E181" i="2"/>
  <c r="G181" i="2" s="1"/>
  <c r="E158" i="2"/>
  <c r="G158" i="2" s="1"/>
  <c r="E162" i="2"/>
  <c r="G162" i="2" s="1"/>
  <c r="E170" i="2"/>
  <c r="G170" i="2" s="1"/>
  <c r="E178" i="2"/>
  <c r="G178" i="2" s="1"/>
  <c r="E159" i="2"/>
  <c r="G159" i="2" s="1"/>
  <c r="E171" i="2"/>
  <c r="G171" i="2" s="1"/>
  <c r="E179" i="2"/>
  <c r="G179" i="2" s="1"/>
  <c r="E168" i="2"/>
  <c r="G168" i="2" s="1"/>
  <c r="E180" i="2"/>
  <c r="G180" i="2" s="1"/>
  <c r="E36" i="2"/>
  <c r="E40" i="2"/>
  <c r="E44" i="2"/>
  <c r="E48" i="2"/>
  <c r="E52" i="2"/>
  <c r="E56" i="2"/>
  <c r="E60" i="2"/>
  <c r="E33" i="2"/>
  <c r="E37" i="2"/>
  <c r="E41" i="2"/>
  <c r="E45" i="2"/>
  <c r="E49" i="2"/>
  <c r="E53" i="2"/>
  <c r="E57" i="2"/>
  <c r="E61" i="2"/>
  <c r="E34" i="2"/>
  <c r="E38" i="2"/>
  <c r="E42" i="2"/>
  <c r="E46" i="2"/>
  <c r="E50" i="2"/>
  <c r="E54" i="2"/>
  <c r="E58" i="2"/>
  <c r="E62" i="2"/>
  <c r="E35" i="2"/>
  <c r="E39" i="2"/>
  <c r="E43" i="2"/>
  <c r="E47" i="2"/>
  <c r="E51" i="2"/>
  <c r="E55" i="2"/>
  <c r="E59" i="2"/>
  <c r="E63" i="2"/>
  <c r="E128" i="2"/>
  <c r="G128" i="2" s="1"/>
  <c r="E132" i="2"/>
  <c r="G132" i="2" s="1"/>
  <c r="E136" i="2"/>
  <c r="G136" i="2" s="1"/>
  <c r="E140" i="2"/>
  <c r="G140" i="2" s="1"/>
  <c r="E144" i="2"/>
  <c r="G144" i="2" s="1"/>
  <c r="E148" i="2"/>
  <c r="G148" i="2" s="1"/>
  <c r="E152" i="2"/>
  <c r="G152" i="2" s="1"/>
  <c r="E125" i="2"/>
  <c r="G125" i="2" s="1"/>
  <c r="E129" i="2"/>
  <c r="G129" i="2" s="1"/>
  <c r="E133" i="2"/>
  <c r="G133" i="2" s="1"/>
  <c r="E137" i="2"/>
  <c r="G137" i="2" s="1"/>
  <c r="E141" i="2"/>
  <c r="G141" i="2" s="1"/>
  <c r="E145" i="2"/>
  <c r="G145" i="2" s="1"/>
  <c r="E149" i="2"/>
  <c r="G149" i="2" s="1"/>
  <c r="E153" i="2"/>
  <c r="G153" i="2" s="1"/>
  <c r="E126" i="2"/>
  <c r="G126" i="2" s="1"/>
  <c r="E130" i="2"/>
  <c r="G130" i="2" s="1"/>
  <c r="E134" i="2"/>
  <c r="G134" i="2" s="1"/>
  <c r="E138" i="2"/>
  <c r="G138" i="2" s="1"/>
  <c r="E142" i="2"/>
  <c r="G142" i="2" s="1"/>
  <c r="E127" i="2"/>
  <c r="G127" i="2" s="1"/>
  <c r="E131" i="2"/>
  <c r="G131" i="2" s="1"/>
  <c r="E135" i="2"/>
  <c r="G135" i="2" s="1"/>
  <c r="E139" i="2"/>
  <c r="G139" i="2" s="1"/>
  <c r="E143" i="2"/>
  <c r="G143" i="2" s="1"/>
  <c r="E147" i="2"/>
  <c r="G147" i="2" s="1"/>
  <c r="E151" i="2"/>
  <c r="G151" i="2" s="1"/>
  <c r="E150" i="2"/>
  <c r="G150" i="2" s="1"/>
  <c r="E154" i="2"/>
  <c r="G154" i="2" s="1"/>
  <c r="E146" i="2"/>
  <c r="G146" i="2" s="1"/>
  <c r="E155" i="2"/>
  <c r="G155" i="2" s="1"/>
  <c r="E4" i="2"/>
  <c r="E8" i="2"/>
  <c r="E12" i="2"/>
  <c r="E16" i="2"/>
  <c r="E20" i="2"/>
  <c r="E24" i="2"/>
  <c r="E28" i="2"/>
  <c r="E32" i="2"/>
  <c r="E5" i="2"/>
  <c r="E9" i="2"/>
  <c r="E13" i="2"/>
  <c r="E17" i="2"/>
  <c r="E21" i="2"/>
  <c r="E25" i="2"/>
  <c r="E29" i="2"/>
  <c r="E6" i="2"/>
  <c r="E10" i="2"/>
  <c r="E14" i="2"/>
  <c r="E18" i="2"/>
  <c r="E22" i="2"/>
  <c r="E26" i="2"/>
  <c r="E30" i="2"/>
  <c r="E7" i="2"/>
  <c r="E11" i="2"/>
  <c r="E15" i="2"/>
  <c r="E19" i="2"/>
  <c r="E23" i="2"/>
  <c r="E27" i="2"/>
  <c r="E31" i="2"/>
  <c r="E3" i="2"/>
  <c r="E96" i="2"/>
  <c r="E100" i="2"/>
  <c r="E104" i="2"/>
  <c r="G104" i="2" s="1"/>
  <c r="E108" i="2"/>
  <c r="G108" i="2" s="1"/>
  <c r="E112" i="2"/>
  <c r="G112" i="2" s="1"/>
  <c r="E116" i="2"/>
  <c r="G116" i="2" s="1"/>
  <c r="E120" i="2"/>
  <c r="G120" i="2" s="1"/>
  <c r="E124" i="2"/>
  <c r="G124" i="2" s="1"/>
  <c r="E97" i="2"/>
  <c r="E101" i="2"/>
  <c r="E105" i="2"/>
  <c r="G105" i="2" s="1"/>
  <c r="E109" i="2"/>
  <c r="G109" i="2" s="1"/>
  <c r="E113" i="2"/>
  <c r="G113" i="2" s="1"/>
  <c r="E117" i="2"/>
  <c r="G117" i="2" s="1"/>
  <c r="E121" i="2"/>
  <c r="G121" i="2" s="1"/>
  <c r="E94" i="2"/>
  <c r="E98" i="2"/>
  <c r="E102" i="2"/>
  <c r="G102" i="2" s="1"/>
  <c r="E106" i="2"/>
  <c r="G106" i="2" s="1"/>
  <c r="E110" i="2"/>
  <c r="G110" i="2" s="1"/>
  <c r="E114" i="2"/>
  <c r="G114" i="2" s="1"/>
  <c r="E118" i="2"/>
  <c r="G118" i="2" s="1"/>
  <c r="E122" i="2"/>
  <c r="G122" i="2" s="1"/>
  <c r="E95" i="2"/>
  <c r="E99" i="2"/>
  <c r="E103" i="2"/>
  <c r="G103" i="2" s="1"/>
  <c r="E107" i="2"/>
  <c r="G107" i="2" s="1"/>
  <c r="E111" i="2"/>
  <c r="G111" i="2" s="1"/>
  <c r="E115" i="2"/>
  <c r="G115" i="2" s="1"/>
  <c r="E119" i="2"/>
  <c r="G119" i="2" s="1"/>
  <c r="E123" i="2"/>
  <c r="G123" i="2" s="1"/>
</calcChain>
</file>

<file path=xl/sharedStrings.xml><?xml version="1.0" encoding="utf-8"?>
<sst xmlns="http://schemas.openxmlformats.org/spreadsheetml/2006/main" count="31" uniqueCount="31">
  <si>
    <t>Settlement_Date</t>
  </si>
  <si>
    <t>Metered Demand</t>
  </si>
  <si>
    <t>Total Capacity Payment Due</t>
  </si>
  <si>
    <t>January</t>
  </si>
  <si>
    <t>February</t>
  </si>
  <si>
    <t>March</t>
  </si>
  <si>
    <t>April</t>
  </si>
  <si>
    <t>May</t>
  </si>
  <si>
    <t>June</t>
  </si>
  <si>
    <t>July</t>
  </si>
  <si>
    <t>August</t>
  </si>
  <si>
    <t>September</t>
  </si>
  <si>
    <t>October</t>
  </si>
  <si>
    <t>November</t>
  </si>
  <si>
    <t>December</t>
  </si>
  <si>
    <t>Month</t>
  </si>
  <si>
    <t>Sum</t>
  </si>
  <si>
    <t>ISP Payment</t>
  </si>
  <si>
    <t>Month #</t>
  </si>
  <si>
    <t>DinM</t>
  </si>
  <si>
    <t>QUPEBpg</t>
  </si>
  <si>
    <t>QMvd
G.14.7.3 (First summation)</t>
  </si>
  <si>
    <t>Sum(QUPEBpg)</t>
  </si>
  <si>
    <t>Forecast Capacity Charge</t>
  </si>
  <si>
    <t>Total Payment</t>
  </si>
  <si>
    <t>Charging Base</t>
  </si>
  <si>
    <t>Annual Fee</t>
  </si>
  <si>
    <t>This represents the full market forecast; for simplicity, this is just the calcualted QUPEB x 25</t>
  </si>
  <si>
    <t>This is the value as calculated for future energy exposure. This volume covers the entire Undefined Exposure Period</t>
  </si>
  <si>
    <t>For each day, the value here represents the total amount of capacity charge across the Undefined Exposrue Period</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</si>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</sst>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Red]\-&quot;€&quot;#,##0"/>
    <numFmt numFmtId="165" formatCode="_-&quot;€&quot;* #,##0.00_-;\-&quot;€&quot;* #,##0.00_-;_-&quot;€&quot;* &quot;-&quot;??_-;_-@_-"/>
    <numFmt numFmtId="166" formatCode="_-* #,##0.00_-;\-* #,##0.00_-;_-* &quot;-&quot;??_-;_-@_-"/>
    <numFmt numFmtId="167" formatCode="_-&quot;€&quot;* #,##0.00000000_-;\-&quot;€&quot;* #,##0.00000000_-;_-&quot;€&quot;* &quot;-&quot;??_-;_-@_-"/>
  </numFmts>
  <fonts count="5" x14ac:knownFonts="1">
    <font>
      <sz val="11"/>
      <color theme="1"/>
      <name val="Calibri"/>
      <family val="2"/>
      <scheme val="minor"/>
    </font>
    <font>
      <sz val="11"/>
      <color theme="1"/>
      <name val="Calibri"/>
      <family val="2"/>
      <scheme val="minor"/>
    </font>
    <font>
      <b/>
      <sz val="11"/>
      <color theme="0"/>
      <name val="Cambria"/>
      <family val="1"/>
      <scheme val="major"/>
    </font>
    <font>
      <i/>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theme="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14">
    <xf numFmtId="0" fontId="0" fillId="0" borderId="0" xfId="0"/>
    <xf numFmtId="14" fontId="0" fillId="0" borderId="1" xfId="0" applyNumberFormat="1" applyBorder="1" applyAlignment="1" applyProtection="1">
      <alignment vertical="center"/>
    </xf>
    <xf numFmtId="0" fontId="0" fillId="0" borderId="1" xfId="0" applyBorder="1"/>
    <xf numFmtId="4" fontId="2" fillId="2" borderId="1" xfId="0" applyNumberFormat="1" applyFont="1" applyFill="1" applyBorder="1" applyAlignment="1">
      <alignment horizontal="center" vertical="center" wrapText="1"/>
    </xf>
    <xf numFmtId="165" fontId="0" fillId="0" borderId="0" xfId="2" applyFont="1"/>
    <xf numFmtId="164" fontId="0" fillId="0" borderId="0" xfId="0" applyNumberFormat="1"/>
    <xf numFmtId="4" fontId="2" fillId="2" borderId="1" xfId="0" applyNumberFormat="1" applyFont="1" applyFill="1" applyBorder="1" applyAlignment="1">
      <alignment horizontal="center" vertical="center"/>
    </xf>
    <xf numFmtId="166" fontId="0" fillId="0" borderId="1" xfId="1" applyFont="1" applyBorder="1"/>
    <xf numFmtId="165" fontId="0" fillId="0" borderId="1" xfId="2" applyFont="1" applyBorder="1"/>
    <xf numFmtId="166" fontId="0" fillId="0" borderId="1" xfId="0" applyNumberFormat="1" applyBorder="1"/>
    <xf numFmtId="166" fontId="0" fillId="0" borderId="0" xfId="1" applyFont="1"/>
    <xf numFmtId="167" fontId="0" fillId="0" borderId="0" xfId="2" applyNumberFormat="1" applyFont="1"/>
    <xf numFmtId="0" fontId="3" fillId="0" borderId="0" xfId="0" applyFont="1" applyAlignment="1">
      <alignment horizontal="left" vertical="top" wrapText="1"/>
    </xf>
    <xf numFmtId="0" fontId="0" fillId="0" borderId="2" xfId="0" applyBorder="1" applyAlignment="1">
      <alignmen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13"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zoomScale="80" zoomScaleNormal="80" workbookViewId="0">
      <pane xSplit="1" ySplit="2" topLeftCell="B3" activePane="bottomRight" state="frozen"/>
      <selection pane="topRight" activeCell="B1" sqref="B1"/>
      <selection pane="bottomLeft" activeCell="A2" sqref="A2"/>
      <selection pane="bottomRight"/>
    </sheetView>
  </sheetViews>
  <sheetFormatPr defaultColWidth="20.140625" defaultRowHeight="15" x14ac:dyDescent="0.25"/>
  <sheetData>
    <row r="1" spans="1:7" ht="98.25" customHeight="1" x14ac:dyDescent="0.25">
      <c r="D1" s="12" t="s">
        <v>28</v>
      </c>
      <c r="F1" s="12" t="s">
        <v>27</v>
      </c>
      <c r="G1" s="12" t="s">
        <v>29</v>
      </c>
    </row>
    <row r="2" spans="1:7" ht="42.75" x14ac:dyDescent="0.25">
      <c r="A2" s="3" t="s">
        <v>0</v>
      </c>
      <c r="B2" s="3" t="s">
        <v>1</v>
      </c>
      <c r="C2" s="3" t="s">
        <v>21</v>
      </c>
      <c r="D2" s="6" t="s">
        <v>20</v>
      </c>
      <c r="E2" s="3" t="s">
        <v>2</v>
      </c>
      <c r="F2" s="3" t="s">
        <v>22</v>
      </c>
      <c r="G2" s="3" t="s">
        <v>23</v>
      </c>
    </row>
    <row r="3" spans="1:7" x14ac:dyDescent="0.25">
      <c r="A3" s="1">
        <v>43191</v>
      </c>
      <c r="B3" s="2">
        <v>0.84080701727057305</v>
      </c>
      <c r="C3" s="7">
        <v>60.750308919268562</v>
      </c>
      <c r="D3" s="7"/>
      <c r="E3" s="8">
        <f>VLOOKUP(MONTH(A3),'CP - Forecast Daily Payments'!$B$2:$D$13,3)</f>
        <v>1267933.9333333333</v>
      </c>
      <c r="F3" s="9">
        <f>D3*25</f>
        <v>0</v>
      </c>
      <c r="G3" s="8">
        <f>IF(F3=0,0,E3*(D3/F3))</f>
        <v>0</v>
      </c>
    </row>
    <row r="4" spans="1:7" x14ac:dyDescent="0.25">
      <c r="A4" s="1">
        <v>43192</v>
      </c>
      <c r="B4" s="2">
        <v>0.88685121107348497</v>
      </c>
      <c r="C4" s="7">
        <v>45.214397353725033</v>
      </c>
      <c r="D4" s="7"/>
      <c r="E4" s="8">
        <f>VLOOKUP(MONTH(A4),'CP - Forecast Daily Payments'!$B$2:$D$13,3)</f>
        <v>1267933.9333333333</v>
      </c>
      <c r="F4" s="9">
        <f t="shared" ref="F4:F67" si="0">D4*25</f>
        <v>0</v>
      </c>
      <c r="G4" s="8">
        <f t="shared" ref="G4:G67" si="1">IF(F4=0,0,E4*(D4/F4))</f>
        <v>0</v>
      </c>
    </row>
    <row r="5" spans="1:7" x14ac:dyDescent="0.25">
      <c r="A5" s="1">
        <v>43193</v>
      </c>
      <c r="B5" s="2">
        <v>0.85081662461903196</v>
      </c>
      <c r="C5" s="7">
        <v>39.628035492549991</v>
      </c>
      <c r="D5" s="7"/>
      <c r="E5" s="8">
        <f>VLOOKUP(MONTH(A5),'CP - Forecast Daily Payments'!$B$2:$D$13,3)</f>
        <v>1267933.9333333333</v>
      </c>
      <c r="F5" s="9">
        <f t="shared" si="0"/>
        <v>0</v>
      </c>
      <c r="G5" s="8">
        <f t="shared" si="1"/>
        <v>0</v>
      </c>
    </row>
    <row r="6" spans="1:7" x14ac:dyDescent="0.25">
      <c r="A6" s="1">
        <v>43194</v>
      </c>
      <c r="B6" s="2">
        <v>0.80076858787673599</v>
      </c>
      <c r="C6" s="7">
        <v>61.045592336048124</v>
      </c>
      <c r="D6" s="7"/>
      <c r="E6" s="8">
        <f>VLOOKUP(MONTH(A6),'CP - Forecast Daily Payments'!$B$2:$D$13,3)</f>
        <v>1267933.9333333333</v>
      </c>
      <c r="F6" s="9">
        <f t="shared" si="0"/>
        <v>0</v>
      </c>
      <c r="G6" s="8">
        <f t="shared" si="1"/>
        <v>0</v>
      </c>
    </row>
    <row r="7" spans="1:7" x14ac:dyDescent="0.25">
      <c r="A7" s="1">
        <v>43195</v>
      </c>
      <c r="B7" s="2">
        <v>0.81177915596004102</v>
      </c>
      <c r="C7" s="7">
        <v>62.148651065848341</v>
      </c>
      <c r="D7" s="7"/>
      <c r="E7" s="8">
        <f>VLOOKUP(MONTH(A7),'CP - Forecast Daily Payments'!$B$2:$D$13,3)</f>
        <v>1267933.9333333333</v>
      </c>
      <c r="F7" s="9">
        <f t="shared" si="0"/>
        <v>0</v>
      </c>
      <c r="G7" s="8">
        <f t="shared" si="1"/>
        <v>0</v>
      </c>
    </row>
    <row r="8" spans="1:7" x14ac:dyDescent="0.25">
      <c r="A8" s="1">
        <v>43196</v>
      </c>
      <c r="B8" s="2">
        <v>0.81278011669488703</v>
      </c>
      <c r="C8" s="7">
        <v>62.391884524415872</v>
      </c>
      <c r="D8" s="7"/>
      <c r="E8" s="8">
        <f>VLOOKUP(MONTH(A8),'CP - Forecast Daily Payments'!$B$2:$D$13,3)</f>
        <v>1267933.9333333333</v>
      </c>
      <c r="F8" s="9">
        <f t="shared" si="0"/>
        <v>0</v>
      </c>
      <c r="G8" s="8">
        <f t="shared" si="1"/>
        <v>0</v>
      </c>
    </row>
    <row r="9" spans="1:7" x14ac:dyDescent="0.25">
      <c r="A9" s="1">
        <v>43197</v>
      </c>
      <c r="B9" s="2">
        <v>0.82278972404334605</v>
      </c>
      <c r="C9" s="7">
        <v>62.081586696613655</v>
      </c>
      <c r="D9" s="7"/>
      <c r="E9" s="8">
        <f>VLOOKUP(MONTH(A9),'CP - Forecast Daily Payments'!$B$2:$D$13,3)</f>
        <v>1267933.9333333333</v>
      </c>
      <c r="F9" s="9">
        <f t="shared" si="0"/>
        <v>0</v>
      </c>
      <c r="G9" s="8">
        <f t="shared" si="1"/>
        <v>0</v>
      </c>
    </row>
    <row r="10" spans="1:7" x14ac:dyDescent="0.25">
      <c r="A10" s="1">
        <v>43198</v>
      </c>
      <c r="B10" s="2">
        <v>0.79376186273281502</v>
      </c>
      <c r="C10" s="7">
        <v>59.970560506823588</v>
      </c>
      <c r="D10" s="7"/>
      <c r="E10" s="8">
        <f>VLOOKUP(MONTH(A10),'CP - Forecast Daily Payments'!$B$2:$D$13,3)</f>
        <v>1267933.9333333333</v>
      </c>
      <c r="F10" s="9">
        <f t="shared" si="0"/>
        <v>0</v>
      </c>
      <c r="G10" s="8">
        <f t="shared" si="1"/>
        <v>0</v>
      </c>
    </row>
    <row r="11" spans="1:7" x14ac:dyDescent="0.25">
      <c r="A11" s="1">
        <v>43199</v>
      </c>
      <c r="B11" s="2">
        <v>0.86082623196749097</v>
      </c>
      <c r="C11" s="7">
        <v>44.552762307991905</v>
      </c>
      <c r="D11" s="7"/>
      <c r="E11" s="8">
        <f>VLOOKUP(MONTH(A11),'CP - Forecast Daily Payments'!$B$2:$D$13,3)</f>
        <v>1267933.9333333333</v>
      </c>
      <c r="F11" s="9">
        <f t="shared" si="0"/>
        <v>0</v>
      </c>
      <c r="G11" s="8">
        <f t="shared" si="1"/>
        <v>0</v>
      </c>
    </row>
    <row r="12" spans="1:7" x14ac:dyDescent="0.25">
      <c r="A12" s="1">
        <v>43200</v>
      </c>
      <c r="B12" s="2">
        <v>0.86182719270233699</v>
      </c>
      <c r="C12" s="7">
        <v>39.285706921232681</v>
      </c>
      <c r="D12" s="7"/>
      <c r="E12" s="8">
        <f>VLOOKUP(MONTH(A12),'CP - Forecast Daily Payments'!$B$2:$D$13,3)</f>
        <v>1267933.9333333333</v>
      </c>
      <c r="F12" s="9">
        <f t="shared" si="0"/>
        <v>0</v>
      </c>
      <c r="G12" s="8">
        <f t="shared" si="1"/>
        <v>0</v>
      </c>
    </row>
    <row r="13" spans="1:7" x14ac:dyDescent="0.25">
      <c r="A13" s="1">
        <v>43201</v>
      </c>
      <c r="B13" s="2">
        <v>0.78575417685404703</v>
      </c>
      <c r="C13" s="7">
        <v>57.046754200338661</v>
      </c>
      <c r="D13" s="7"/>
      <c r="E13" s="8">
        <f>VLOOKUP(MONTH(A13),'CP - Forecast Daily Payments'!$B$2:$D$13,3)</f>
        <v>1267933.9333333333</v>
      </c>
      <c r="F13" s="9">
        <f t="shared" si="0"/>
        <v>0</v>
      </c>
      <c r="G13" s="8">
        <f t="shared" si="1"/>
        <v>0</v>
      </c>
    </row>
    <row r="14" spans="1:7" x14ac:dyDescent="0.25">
      <c r="A14" s="1">
        <v>43202</v>
      </c>
      <c r="B14" s="2">
        <v>0.78575417685404703</v>
      </c>
      <c r="C14" s="7">
        <v>57.548235528496456</v>
      </c>
      <c r="D14" s="7"/>
      <c r="E14" s="8">
        <f>VLOOKUP(MONTH(A14),'CP - Forecast Daily Payments'!$B$2:$D$13,3)</f>
        <v>1267933.9333333333</v>
      </c>
      <c r="F14" s="9">
        <f t="shared" si="0"/>
        <v>0</v>
      </c>
      <c r="G14" s="8">
        <f t="shared" si="1"/>
        <v>0</v>
      </c>
    </row>
    <row r="15" spans="1:7" x14ac:dyDescent="0.25">
      <c r="A15" s="1">
        <v>43203</v>
      </c>
      <c r="B15" s="2">
        <v>0.82078780257365402</v>
      </c>
      <c r="C15" s="7">
        <v>59.681282854453116</v>
      </c>
      <c r="D15" s="7"/>
      <c r="E15" s="8">
        <f>VLOOKUP(MONTH(A15),'CP - Forecast Daily Payments'!$B$2:$D$13,3)</f>
        <v>1267933.9333333333</v>
      </c>
      <c r="F15" s="9">
        <f t="shared" si="0"/>
        <v>0</v>
      </c>
      <c r="G15" s="8">
        <f t="shared" si="1"/>
        <v>0</v>
      </c>
    </row>
    <row r="16" spans="1:7" x14ac:dyDescent="0.25">
      <c r="A16" s="1">
        <v>43204</v>
      </c>
      <c r="B16" s="2">
        <v>0.81578299889942496</v>
      </c>
      <c r="C16" s="7">
        <v>61.659181266508675</v>
      </c>
      <c r="D16" s="7"/>
      <c r="E16" s="8">
        <f>VLOOKUP(MONTH(A16),'CP - Forecast Daily Payments'!$B$2:$D$13,3)</f>
        <v>1267933.9333333333</v>
      </c>
      <c r="F16" s="9">
        <f t="shared" si="0"/>
        <v>0</v>
      </c>
      <c r="G16" s="8">
        <f t="shared" si="1"/>
        <v>0</v>
      </c>
    </row>
    <row r="17" spans="1:7" x14ac:dyDescent="0.25">
      <c r="A17" s="1">
        <v>43205</v>
      </c>
      <c r="B17" s="2">
        <v>0.89485889695225296</v>
      </c>
      <c r="C17" s="7">
        <v>62.148651065848341</v>
      </c>
      <c r="D17" s="7"/>
      <c r="E17" s="8">
        <f>VLOOKUP(MONTH(A17),'CP - Forecast Daily Payments'!$B$2:$D$13,3)</f>
        <v>1267933.9333333333</v>
      </c>
      <c r="F17" s="9">
        <f t="shared" si="0"/>
        <v>0</v>
      </c>
      <c r="G17" s="8">
        <f t="shared" si="1"/>
        <v>0</v>
      </c>
    </row>
    <row r="18" spans="1:7" x14ac:dyDescent="0.25">
      <c r="A18" s="1">
        <v>43206</v>
      </c>
      <c r="B18" s="2">
        <v>0.97493575573992597</v>
      </c>
      <c r="C18" s="7">
        <v>46.703826927175783</v>
      </c>
      <c r="D18" s="7"/>
      <c r="E18" s="8">
        <f>VLOOKUP(MONTH(A18),'CP - Forecast Daily Payments'!$B$2:$D$13,3)</f>
        <v>1267933.9333333333</v>
      </c>
      <c r="F18" s="9">
        <f t="shared" si="0"/>
        <v>0</v>
      </c>
      <c r="G18" s="8">
        <f t="shared" si="1"/>
        <v>0</v>
      </c>
    </row>
    <row r="19" spans="1:7" x14ac:dyDescent="0.25">
      <c r="A19" s="1">
        <v>43207</v>
      </c>
      <c r="B19" s="2">
        <v>0.89786177915679</v>
      </c>
      <c r="C19" s="7">
        <v>40.985338249001025</v>
      </c>
      <c r="D19" s="7"/>
      <c r="E19" s="8">
        <f>VLOOKUP(MONTH(A19),'CP - Forecast Daily Payments'!$B$2:$D$13,3)</f>
        <v>1267933.9333333333</v>
      </c>
      <c r="F19" s="9">
        <f t="shared" si="0"/>
        <v>0</v>
      </c>
      <c r="G19" s="8">
        <f t="shared" si="1"/>
        <v>0</v>
      </c>
    </row>
    <row r="20" spans="1:7" x14ac:dyDescent="0.25">
      <c r="A20" s="1">
        <v>43208</v>
      </c>
      <c r="B20" s="2">
        <v>0.83980605653572704</v>
      </c>
      <c r="C20" s="7">
        <v>63.609052777988509</v>
      </c>
      <c r="D20" s="7"/>
      <c r="E20" s="8">
        <f>VLOOKUP(MONTH(A20),'CP - Forecast Daily Payments'!$B$2:$D$13,3)</f>
        <v>1267933.9333333333</v>
      </c>
      <c r="F20" s="9">
        <f t="shared" si="0"/>
        <v>0</v>
      </c>
      <c r="G20" s="8">
        <f t="shared" si="1"/>
        <v>0</v>
      </c>
    </row>
    <row r="21" spans="1:7" x14ac:dyDescent="0.25">
      <c r="A21" s="1">
        <v>43209</v>
      </c>
      <c r="B21" s="2">
        <v>0.85281854608872398</v>
      </c>
      <c r="C21" s="7">
        <v>63.694134440450398</v>
      </c>
      <c r="D21" s="7"/>
      <c r="E21" s="8">
        <f>VLOOKUP(MONTH(A21),'CP - Forecast Daily Payments'!$B$2:$D$13,3)</f>
        <v>1267933.9333333333</v>
      </c>
      <c r="F21" s="9">
        <f t="shared" si="0"/>
        <v>0</v>
      </c>
      <c r="G21" s="8">
        <f t="shared" si="1"/>
        <v>0</v>
      </c>
    </row>
    <row r="22" spans="1:7" x14ac:dyDescent="0.25">
      <c r="A22" s="1">
        <v>43210</v>
      </c>
      <c r="B22" s="2">
        <v>0.81177915596004102</v>
      </c>
      <c r="C22" s="7">
        <v>60.371945761496825</v>
      </c>
      <c r="D22" s="7"/>
      <c r="E22" s="8">
        <f>VLOOKUP(MONTH(A22),'CP - Forecast Daily Payments'!$B$2:$D$13,3)</f>
        <v>1267933.9333333333</v>
      </c>
      <c r="F22" s="9">
        <f t="shared" si="0"/>
        <v>0</v>
      </c>
      <c r="G22" s="8">
        <f t="shared" si="1"/>
        <v>0</v>
      </c>
    </row>
    <row r="23" spans="1:7" x14ac:dyDescent="0.25">
      <c r="A23" s="1">
        <v>43211</v>
      </c>
      <c r="B23" s="2">
        <v>0.81278011669488703</v>
      </c>
      <c r="C23" s="7">
        <v>60.41698899456491</v>
      </c>
      <c r="D23" s="7"/>
      <c r="E23" s="8">
        <f>VLOOKUP(MONTH(A23),'CP - Forecast Daily Payments'!$B$2:$D$13,3)</f>
        <v>1267933.9333333333</v>
      </c>
      <c r="F23" s="9">
        <f t="shared" si="0"/>
        <v>0</v>
      </c>
      <c r="G23" s="8">
        <f t="shared" si="1"/>
        <v>0</v>
      </c>
    </row>
    <row r="24" spans="1:7" x14ac:dyDescent="0.25">
      <c r="A24" s="1">
        <v>43212</v>
      </c>
      <c r="B24" s="2">
        <v>0.84280893874026497</v>
      </c>
      <c r="C24" s="7">
        <v>59.541148351574712</v>
      </c>
      <c r="D24" s="7"/>
      <c r="E24" s="8">
        <f>VLOOKUP(MONTH(A24),'CP - Forecast Daily Payments'!$B$2:$D$13,3)</f>
        <v>1267933.9333333333</v>
      </c>
      <c r="F24" s="9">
        <f t="shared" si="0"/>
        <v>0</v>
      </c>
      <c r="G24" s="8">
        <f t="shared" si="1"/>
        <v>0</v>
      </c>
    </row>
    <row r="25" spans="1:7" x14ac:dyDescent="0.25">
      <c r="A25" s="1">
        <v>43213</v>
      </c>
      <c r="B25" s="2">
        <v>0.89285697548256104</v>
      </c>
      <c r="C25" s="7">
        <v>45.373550110565546</v>
      </c>
      <c r="D25" s="7"/>
      <c r="E25" s="8">
        <f>VLOOKUP(MONTH(A25),'CP - Forecast Daily Payments'!$B$2:$D$13,3)</f>
        <v>1267933.9333333333</v>
      </c>
      <c r="F25" s="9">
        <f t="shared" si="0"/>
        <v>0</v>
      </c>
      <c r="G25" s="8">
        <f t="shared" si="1"/>
        <v>0</v>
      </c>
    </row>
    <row r="26" spans="1:7" x14ac:dyDescent="0.25">
      <c r="A26" s="1">
        <v>43214</v>
      </c>
      <c r="B26" s="2">
        <v>0.86683199637656705</v>
      </c>
      <c r="C26" s="7">
        <v>39.215639669793454</v>
      </c>
      <c r="D26" s="7"/>
      <c r="E26" s="8">
        <f>VLOOKUP(MONTH(A26),'CP - Forecast Daily Payments'!$B$2:$D$13,3)</f>
        <v>1267933.9333333333</v>
      </c>
      <c r="F26" s="9">
        <f t="shared" si="0"/>
        <v>0</v>
      </c>
      <c r="G26" s="8">
        <f t="shared" si="1"/>
        <v>0</v>
      </c>
    </row>
    <row r="27" spans="1:7" x14ac:dyDescent="0.25">
      <c r="A27" s="1">
        <v>43215</v>
      </c>
      <c r="B27" s="2">
        <v>0.76673592289197501</v>
      </c>
      <c r="C27" s="7">
        <v>59.730329930460577</v>
      </c>
      <c r="D27" s="7"/>
      <c r="E27" s="8">
        <f>VLOOKUP(MONTH(A27),'CP - Forecast Daily Payments'!$B$2:$D$13,3)</f>
        <v>1267933.9333333333</v>
      </c>
      <c r="F27" s="9">
        <f t="shared" si="0"/>
        <v>0</v>
      </c>
      <c r="G27" s="8">
        <f t="shared" si="1"/>
        <v>0</v>
      </c>
    </row>
    <row r="28" spans="1:7" x14ac:dyDescent="0.25">
      <c r="A28" s="1">
        <v>43216</v>
      </c>
      <c r="B28" s="2">
        <v>0.76473400142228298</v>
      </c>
      <c r="C28" s="7">
        <v>59.602206956400323</v>
      </c>
      <c r="D28" s="7"/>
      <c r="E28" s="8">
        <f>VLOOKUP(MONTH(A28),'CP - Forecast Daily Payments'!$B$2:$D$13,3)</f>
        <v>1267933.9333333333</v>
      </c>
      <c r="F28" s="9">
        <f t="shared" si="0"/>
        <v>0</v>
      </c>
      <c r="G28" s="8">
        <f t="shared" si="1"/>
        <v>0</v>
      </c>
    </row>
    <row r="29" spans="1:7" x14ac:dyDescent="0.25">
      <c r="A29" s="1">
        <v>43217</v>
      </c>
      <c r="B29" s="2">
        <v>0.80076858787673599</v>
      </c>
      <c r="C29" s="7">
        <v>61.541067899796886</v>
      </c>
      <c r="D29" s="7"/>
      <c r="E29" s="8">
        <f>VLOOKUP(MONTH(A29),'CP - Forecast Daily Payments'!$B$2:$D$13,3)</f>
        <v>1267933.9333333333</v>
      </c>
      <c r="F29" s="9">
        <f t="shared" si="0"/>
        <v>0</v>
      </c>
      <c r="G29" s="8">
        <f t="shared" si="1"/>
        <v>0</v>
      </c>
    </row>
    <row r="30" spans="1:7" x14ac:dyDescent="0.25">
      <c r="A30" s="1">
        <v>43218</v>
      </c>
      <c r="B30" s="2">
        <v>0.81578299889942496</v>
      </c>
      <c r="C30" s="7">
        <v>63.270728049610582</v>
      </c>
      <c r="D30" s="7"/>
      <c r="E30" s="8">
        <f>VLOOKUP(MONTH(A30),'CP - Forecast Daily Payments'!$B$2:$D$13,3)</f>
        <v>1267933.9333333333</v>
      </c>
      <c r="F30" s="9">
        <f t="shared" si="0"/>
        <v>0</v>
      </c>
      <c r="G30" s="8">
        <f t="shared" si="1"/>
        <v>0</v>
      </c>
    </row>
    <row r="31" spans="1:7" x14ac:dyDescent="0.25">
      <c r="A31" s="1">
        <v>43219</v>
      </c>
      <c r="B31" s="2">
        <v>0.87684160372502595</v>
      </c>
      <c r="C31" s="7">
        <v>61.905417607280754</v>
      </c>
      <c r="D31" s="7"/>
      <c r="E31" s="8">
        <f>VLOOKUP(MONTH(A31),'CP - Forecast Daily Payments'!$B$2:$D$13,3)</f>
        <v>1267933.9333333333</v>
      </c>
      <c r="F31" s="9">
        <f t="shared" si="0"/>
        <v>0</v>
      </c>
      <c r="G31" s="8">
        <f t="shared" si="1"/>
        <v>0</v>
      </c>
    </row>
    <row r="32" spans="1:7" x14ac:dyDescent="0.25">
      <c r="A32" s="1">
        <v>43220</v>
      </c>
      <c r="B32" s="2">
        <v>0.90887234724009502</v>
      </c>
      <c r="C32" s="7">
        <v>46.202345599017988</v>
      </c>
      <c r="D32" s="7"/>
      <c r="E32" s="8">
        <f>VLOOKUP(MONTH(A32),'CP - Forecast Daily Payments'!$B$2:$D$13,3)</f>
        <v>1267933.9333333333</v>
      </c>
      <c r="F32" s="9">
        <f t="shared" si="0"/>
        <v>0</v>
      </c>
      <c r="G32" s="8">
        <f t="shared" si="1"/>
        <v>0</v>
      </c>
    </row>
    <row r="33" spans="1:7" x14ac:dyDescent="0.25">
      <c r="A33" s="1">
        <v>43221</v>
      </c>
      <c r="B33" s="2">
        <v>1.0299885961564501</v>
      </c>
      <c r="C33" s="7">
        <v>45.190374296088741</v>
      </c>
      <c r="D33" s="7"/>
      <c r="E33" s="8">
        <f>VLOOKUP(MONTH(A33),'CP - Forecast Daily Payments'!$B$2:$D$13,3)</f>
        <v>1108237.4193548388</v>
      </c>
      <c r="F33" s="9">
        <f t="shared" si="0"/>
        <v>0</v>
      </c>
      <c r="G33" s="8">
        <f t="shared" si="1"/>
        <v>0</v>
      </c>
    </row>
    <row r="34" spans="1:7" x14ac:dyDescent="0.25">
      <c r="A34" s="1">
        <v>43222</v>
      </c>
      <c r="B34" s="2">
        <v>0.95491654104300805</v>
      </c>
      <c r="C34" s="7">
        <v>46.11726393655605</v>
      </c>
      <c r="D34" s="7"/>
      <c r="E34" s="8">
        <f>VLOOKUP(MONTH(A34),'CP - Forecast Daily Payments'!$B$2:$D$13,3)</f>
        <v>1108237.4193548388</v>
      </c>
      <c r="F34" s="9">
        <f t="shared" si="0"/>
        <v>0</v>
      </c>
      <c r="G34" s="8">
        <f t="shared" si="1"/>
        <v>0</v>
      </c>
    </row>
    <row r="35" spans="1:7" x14ac:dyDescent="0.25">
      <c r="A35" s="1">
        <v>43223</v>
      </c>
      <c r="B35" s="2">
        <v>0.89686081842194398</v>
      </c>
      <c r="C35" s="7">
        <v>67.122424957297696</v>
      </c>
      <c r="D35" s="7"/>
      <c r="E35" s="8">
        <f>VLOOKUP(MONTH(A35),'CP - Forecast Daily Payments'!$B$2:$D$13,3)</f>
        <v>1108237.4193548388</v>
      </c>
      <c r="F35" s="9">
        <f t="shared" si="0"/>
        <v>0</v>
      </c>
      <c r="G35" s="8">
        <f t="shared" si="1"/>
        <v>0</v>
      </c>
    </row>
    <row r="36" spans="1:7" x14ac:dyDescent="0.25">
      <c r="A36" s="1">
        <v>43224</v>
      </c>
      <c r="B36" s="2">
        <v>0.88284736813410103</v>
      </c>
      <c r="C36" s="7">
        <v>66.952261632373904</v>
      </c>
      <c r="D36" s="7"/>
      <c r="E36" s="8">
        <f>VLOOKUP(MONTH(A36),'CP - Forecast Daily Payments'!$B$2:$D$13,3)</f>
        <v>1108237.4193548388</v>
      </c>
      <c r="F36" s="9">
        <f t="shared" si="0"/>
        <v>0</v>
      </c>
      <c r="G36" s="8">
        <f t="shared" si="1"/>
        <v>0</v>
      </c>
    </row>
    <row r="37" spans="1:7" x14ac:dyDescent="0.25">
      <c r="A37" s="1">
        <v>43225</v>
      </c>
      <c r="B37" s="2">
        <v>0.91287619017947896</v>
      </c>
      <c r="C37" s="7">
        <v>68.480728674483601</v>
      </c>
      <c r="D37" s="7"/>
      <c r="E37" s="8">
        <f>VLOOKUP(MONTH(A37),'CP - Forecast Daily Payments'!$B$2:$D$13,3)</f>
        <v>1108237.4193548388</v>
      </c>
      <c r="F37" s="9">
        <f t="shared" si="0"/>
        <v>0</v>
      </c>
      <c r="G37" s="8">
        <f t="shared" si="1"/>
        <v>0</v>
      </c>
    </row>
    <row r="38" spans="1:7" x14ac:dyDescent="0.25">
      <c r="A38" s="1">
        <v>43226</v>
      </c>
      <c r="B38" s="2">
        <v>0.94290501222485701</v>
      </c>
      <c r="C38" s="7">
        <v>66.075420028648864</v>
      </c>
      <c r="D38" s="7"/>
      <c r="E38" s="8">
        <f>VLOOKUP(MONTH(A38),'CP - Forecast Daily Payments'!$B$2:$D$13,3)</f>
        <v>1108237.4193548388</v>
      </c>
      <c r="F38" s="9">
        <f t="shared" si="0"/>
        <v>0</v>
      </c>
      <c r="G38" s="8">
        <f t="shared" si="1"/>
        <v>0</v>
      </c>
    </row>
    <row r="39" spans="1:7" x14ac:dyDescent="0.25">
      <c r="A39" s="1">
        <v>43227</v>
      </c>
      <c r="B39" s="2">
        <v>0.98494536308838498</v>
      </c>
      <c r="C39" s="7">
        <v>50.631596850711162</v>
      </c>
      <c r="D39" s="7"/>
      <c r="E39" s="8">
        <f>VLOOKUP(MONTH(A39),'CP - Forecast Daily Payments'!$B$2:$D$13,3)</f>
        <v>1108237.4193548388</v>
      </c>
      <c r="F39" s="9">
        <f t="shared" si="0"/>
        <v>0</v>
      </c>
      <c r="G39" s="8">
        <f t="shared" si="1"/>
        <v>0</v>
      </c>
    </row>
    <row r="40" spans="1:7" x14ac:dyDescent="0.25">
      <c r="A40" s="1">
        <v>43228</v>
      </c>
      <c r="B40" s="2">
        <v>0.94090309075516498</v>
      </c>
      <c r="C40" s="7">
        <v>43.950183945614668</v>
      </c>
      <c r="D40" s="7"/>
      <c r="E40" s="8">
        <f>VLOOKUP(MONTH(A40),'CP - Forecast Daily Payments'!$B$2:$D$13,3)</f>
        <v>1108237.4193548388</v>
      </c>
      <c r="F40" s="9">
        <f t="shared" si="0"/>
        <v>0</v>
      </c>
      <c r="G40" s="8">
        <f t="shared" si="1"/>
        <v>0</v>
      </c>
    </row>
    <row r="41" spans="1:7" x14ac:dyDescent="0.25">
      <c r="A41" s="1">
        <v>43229</v>
      </c>
      <c r="B41" s="2">
        <v>0.85682238902810703</v>
      </c>
      <c r="C41" s="7">
        <v>64.262680137842878</v>
      </c>
      <c r="D41" s="7"/>
      <c r="E41" s="8">
        <f>VLOOKUP(MONTH(A41),'CP - Forecast Daily Payments'!$B$2:$D$13,3)</f>
        <v>1108237.4193548388</v>
      </c>
      <c r="F41" s="9">
        <f t="shared" si="0"/>
        <v>0</v>
      </c>
      <c r="G41" s="8">
        <f t="shared" si="1"/>
        <v>0</v>
      </c>
    </row>
    <row r="42" spans="1:7" x14ac:dyDescent="0.25">
      <c r="A42" s="1">
        <v>43230</v>
      </c>
      <c r="B42" s="2">
        <v>0.86382911417202901</v>
      </c>
      <c r="C42" s="7">
        <v>66.559885024314312</v>
      </c>
      <c r="D42" s="7"/>
      <c r="E42" s="8">
        <f>VLOOKUP(MONTH(A42),'CP - Forecast Daily Payments'!$B$2:$D$13,3)</f>
        <v>1108237.4193548388</v>
      </c>
      <c r="F42" s="9">
        <f t="shared" si="0"/>
        <v>0</v>
      </c>
      <c r="G42" s="8">
        <f t="shared" si="1"/>
        <v>0</v>
      </c>
    </row>
    <row r="43" spans="1:7" x14ac:dyDescent="0.25">
      <c r="A43" s="1">
        <v>43231</v>
      </c>
      <c r="B43" s="2">
        <v>0.90286658283101995</v>
      </c>
      <c r="C43" s="7">
        <v>68.007274246901474</v>
      </c>
      <c r="D43" s="7"/>
      <c r="E43" s="8">
        <f>VLOOKUP(MONTH(A43),'CP - Forecast Daily Payments'!$B$2:$D$13,3)</f>
        <v>1108237.4193548388</v>
      </c>
      <c r="F43" s="9">
        <f t="shared" si="0"/>
        <v>0</v>
      </c>
      <c r="G43" s="8">
        <f t="shared" si="1"/>
        <v>0</v>
      </c>
    </row>
    <row r="44" spans="1:7" x14ac:dyDescent="0.25">
      <c r="A44" s="1">
        <v>43232</v>
      </c>
      <c r="B44" s="2">
        <v>0.91287619017947896</v>
      </c>
      <c r="C44" s="7">
        <v>69.025251314239796</v>
      </c>
      <c r="D44" s="7"/>
      <c r="E44" s="8">
        <f>VLOOKUP(MONTH(A44),'CP - Forecast Daily Payments'!$B$2:$D$13,3)</f>
        <v>1108237.4193548388</v>
      </c>
      <c r="F44" s="9">
        <f t="shared" si="0"/>
        <v>0</v>
      </c>
      <c r="G44" s="8">
        <f t="shared" si="1"/>
        <v>0</v>
      </c>
    </row>
    <row r="45" spans="1:7" x14ac:dyDescent="0.25">
      <c r="A45" s="1">
        <v>43233</v>
      </c>
      <c r="B45" s="2">
        <v>0.93189444414155198</v>
      </c>
      <c r="C45" s="7">
        <v>66.373706327632917</v>
      </c>
      <c r="D45" s="7"/>
      <c r="E45" s="8">
        <f>VLOOKUP(MONTH(A45),'CP - Forecast Daily Payments'!$B$2:$D$13,3)</f>
        <v>1108237.4193548388</v>
      </c>
      <c r="F45" s="9">
        <f t="shared" si="0"/>
        <v>0</v>
      </c>
      <c r="G45" s="8">
        <f t="shared" si="1"/>
        <v>0</v>
      </c>
    </row>
    <row r="46" spans="1:7" x14ac:dyDescent="0.25">
      <c r="A46" s="1">
        <v>43234</v>
      </c>
      <c r="B46" s="2">
        <v>0.97293383427023405</v>
      </c>
      <c r="C46" s="7">
        <v>49.924918571909942</v>
      </c>
      <c r="D46" s="7"/>
      <c r="E46" s="8">
        <f>VLOOKUP(MONTH(A46),'CP - Forecast Daily Payments'!$B$2:$D$13,3)</f>
        <v>1108237.4193548388</v>
      </c>
      <c r="F46" s="9">
        <f t="shared" si="0"/>
        <v>0</v>
      </c>
      <c r="G46" s="8">
        <f t="shared" si="1"/>
        <v>0</v>
      </c>
    </row>
    <row r="47" spans="1:7" x14ac:dyDescent="0.25">
      <c r="A47" s="1">
        <v>43235</v>
      </c>
      <c r="B47" s="2">
        <v>0.92889156193701405</v>
      </c>
      <c r="C47" s="7">
        <v>43.446700695987168</v>
      </c>
      <c r="D47" s="7"/>
      <c r="E47" s="8">
        <f>VLOOKUP(MONTH(A47),'CP - Forecast Daily Payments'!$B$2:$D$13,3)</f>
        <v>1108237.4193548388</v>
      </c>
      <c r="F47" s="9">
        <f t="shared" si="0"/>
        <v>0</v>
      </c>
      <c r="G47" s="8">
        <f t="shared" si="1"/>
        <v>0</v>
      </c>
    </row>
    <row r="48" spans="1:7" x14ac:dyDescent="0.25">
      <c r="A48" s="1">
        <v>43236</v>
      </c>
      <c r="B48" s="2">
        <v>0.86082623196749097</v>
      </c>
      <c r="C48" s="7">
        <v>66.220559335201543</v>
      </c>
      <c r="D48" s="7"/>
      <c r="E48" s="8">
        <f>VLOOKUP(MONTH(A48),'CP - Forecast Daily Payments'!$B$2:$D$13,3)</f>
        <v>1108237.4193548388</v>
      </c>
      <c r="F48" s="9">
        <f t="shared" si="0"/>
        <v>0</v>
      </c>
      <c r="G48" s="8">
        <f t="shared" si="1"/>
        <v>0</v>
      </c>
    </row>
    <row r="49" spans="1:7" x14ac:dyDescent="0.25">
      <c r="A49" s="1">
        <v>43237</v>
      </c>
      <c r="B49" s="2">
        <v>0.87283776078564201</v>
      </c>
      <c r="C49" s="7">
        <v>66.959268357517814</v>
      </c>
      <c r="D49" s="7"/>
      <c r="E49" s="8">
        <f>VLOOKUP(MONTH(A49),'CP - Forecast Daily Payments'!$B$2:$D$13,3)</f>
        <v>1108237.4193548388</v>
      </c>
      <c r="F49" s="9">
        <f t="shared" si="0"/>
        <v>0</v>
      </c>
      <c r="G49" s="8">
        <f t="shared" si="1"/>
        <v>0</v>
      </c>
    </row>
    <row r="50" spans="1:7" x14ac:dyDescent="0.25">
      <c r="A50" s="1">
        <v>43238</v>
      </c>
      <c r="B50" s="2">
        <v>0.88585025033863896</v>
      </c>
      <c r="C50" s="7">
        <v>65.940290329444665</v>
      </c>
      <c r="D50" s="7"/>
      <c r="E50" s="8">
        <f>VLOOKUP(MONTH(A50),'CP - Forecast Daily Payments'!$B$2:$D$13,3)</f>
        <v>1108237.4193548388</v>
      </c>
      <c r="F50" s="9">
        <f t="shared" si="0"/>
        <v>0</v>
      </c>
      <c r="G50" s="8">
        <f t="shared" si="1"/>
        <v>0</v>
      </c>
    </row>
    <row r="51" spans="1:7" x14ac:dyDescent="0.25">
      <c r="A51" s="1">
        <v>43239</v>
      </c>
      <c r="B51" s="2">
        <v>0.88785217180833098</v>
      </c>
      <c r="C51" s="7">
        <v>67.593877463410152</v>
      </c>
      <c r="D51" s="7"/>
      <c r="E51" s="8">
        <f>VLOOKUP(MONTH(A51),'CP - Forecast Daily Payments'!$B$2:$D$13,3)</f>
        <v>1108237.4193548388</v>
      </c>
      <c r="F51" s="9">
        <f t="shared" si="0"/>
        <v>0</v>
      </c>
      <c r="G51" s="8">
        <f t="shared" si="1"/>
        <v>0</v>
      </c>
    </row>
    <row r="52" spans="1:7" x14ac:dyDescent="0.25">
      <c r="A52" s="1">
        <v>43240</v>
      </c>
      <c r="B52" s="2">
        <v>0.91788099385370903</v>
      </c>
      <c r="C52" s="7">
        <v>66.738056035116841</v>
      </c>
      <c r="D52" s="7"/>
      <c r="E52" s="8">
        <f>VLOOKUP(MONTH(A52),'CP - Forecast Daily Payments'!$B$2:$D$13,3)</f>
        <v>1108237.4193548388</v>
      </c>
      <c r="F52" s="9">
        <f t="shared" si="0"/>
        <v>0</v>
      </c>
      <c r="G52" s="8">
        <f t="shared" si="1"/>
        <v>0</v>
      </c>
    </row>
    <row r="53" spans="1:7" x14ac:dyDescent="0.25">
      <c r="A53" s="1">
        <v>43241</v>
      </c>
      <c r="B53" s="2">
        <v>0.97493575573992597</v>
      </c>
      <c r="C53" s="7">
        <v>50.053041545970267</v>
      </c>
      <c r="D53" s="7"/>
      <c r="E53" s="8">
        <f>VLOOKUP(MONTH(A53),'CP - Forecast Daily Payments'!$B$2:$D$13,3)</f>
        <v>1108237.4193548388</v>
      </c>
      <c r="F53" s="9">
        <f t="shared" si="0"/>
        <v>0</v>
      </c>
      <c r="G53" s="8">
        <f t="shared" si="1"/>
        <v>0</v>
      </c>
    </row>
    <row r="54" spans="1:7" x14ac:dyDescent="0.25">
      <c r="A54" s="1">
        <v>43242</v>
      </c>
      <c r="B54" s="2">
        <v>0.90586946503555799</v>
      </c>
      <c r="C54" s="7">
        <v>42.95122513223842</v>
      </c>
      <c r="D54" s="7"/>
      <c r="E54" s="8">
        <f>VLOOKUP(MONTH(A54),'CP - Forecast Daily Payments'!$B$2:$D$13,3)</f>
        <v>1108237.4193548388</v>
      </c>
      <c r="F54" s="9">
        <f t="shared" si="0"/>
        <v>0</v>
      </c>
      <c r="G54" s="8">
        <f t="shared" si="1"/>
        <v>0</v>
      </c>
    </row>
    <row r="55" spans="1:7" x14ac:dyDescent="0.25">
      <c r="A55" s="1">
        <v>43243</v>
      </c>
      <c r="B55" s="2">
        <v>0.827794527717576</v>
      </c>
      <c r="C55" s="7">
        <v>64.614017355773797</v>
      </c>
      <c r="D55" s="7"/>
      <c r="E55" s="8">
        <f>VLOOKUP(MONTH(A55),'CP - Forecast Daily Payments'!$B$2:$D$13,3)</f>
        <v>1108237.4193548388</v>
      </c>
      <c r="F55" s="9">
        <f t="shared" si="0"/>
        <v>0</v>
      </c>
      <c r="G55" s="8">
        <f t="shared" si="1"/>
        <v>0</v>
      </c>
    </row>
    <row r="56" spans="1:7" x14ac:dyDescent="0.25">
      <c r="A56" s="1">
        <v>43244</v>
      </c>
      <c r="B56" s="2">
        <v>0.84581182094480201</v>
      </c>
      <c r="C56" s="7">
        <v>64.209629218896083</v>
      </c>
      <c r="D56" s="7"/>
      <c r="E56" s="8">
        <f>VLOOKUP(MONTH(A56),'CP - Forecast Daily Payments'!$B$2:$D$13,3)</f>
        <v>1108237.4193548388</v>
      </c>
      <c r="F56" s="9">
        <f t="shared" si="0"/>
        <v>0</v>
      </c>
      <c r="G56" s="8">
        <f t="shared" si="1"/>
        <v>0</v>
      </c>
    </row>
    <row r="57" spans="1:7" x14ac:dyDescent="0.25">
      <c r="A57" s="1">
        <v>43245</v>
      </c>
      <c r="B57" s="2">
        <v>0.84481086020995599</v>
      </c>
      <c r="C57" s="7">
        <v>64.022449561479874</v>
      </c>
      <c r="D57" s="7"/>
      <c r="E57" s="8">
        <f>VLOOKUP(MONTH(A57),'CP - Forecast Daily Payments'!$B$2:$D$13,3)</f>
        <v>1108237.4193548388</v>
      </c>
      <c r="F57" s="9">
        <f t="shared" si="0"/>
        <v>0</v>
      </c>
      <c r="G57" s="8">
        <f t="shared" si="1"/>
        <v>0</v>
      </c>
    </row>
    <row r="58" spans="1:7" x14ac:dyDescent="0.25">
      <c r="A58" s="1">
        <v>43246</v>
      </c>
      <c r="B58" s="2">
        <v>0.84981566388418595</v>
      </c>
      <c r="C58" s="7">
        <v>64.611014473569256</v>
      </c>
      <c r="D58" s="7"/>
      <c r="E58" s="8">
        <f>VLOOKUP(MONTH(A58),'CP - Forecast Daily Payments'!$B$2:$D$13,3)</f>
        <v>1108237.4193548388</v>
      </c>
      <c r="F58" s="9">
        <f t="shared" si="0"/>
        <v>0</v>
      </c>
      <c r="G58" s="8">
        <f t="shared" si="1"/>
        <v>0</v>
      </c>
    </row>
    <row r="59" spans="1:7" x14ac:dyDescent="0.25">
      <c r="A59" s="1">
        <v>43247</v>
      </c>
      <c r="B59" s="2">
        <v>0.88284736813410103</v>
      </c>
      <c r="C59" s="7">
        <v>63.072537824111109</v>
      </c>
      <c r="D59" s="7"/>
      <c r="E59" s="8">
        <f>VLOOKUP(MONTH(A59),'CP - Forecast Daily Payments'!$B$2:$D$13,3)</f>
        <v>1108237.4193548388</v>
      </c>
      <c r="F59" s="9">
        <f t="shared" si="0"/>
        <v>0</v>
      </c>
      <c r="G59" s="8">
        <f t="shared" si="1"/>
        <v>0</v>
      </c>
    </row>
    <row r="60" spans="1:7" x14ac:dyDescent="0.25">
      <c r="A60" s="1">
        <v>43248</v>
      </c>
      <c r="B60" s="2">
        <v>0.92889156193701405</v>
      </c>
      <c r="C60" s="7">
        <v>48.1422075031494</v>
      </c>
      <c r="D60" s="7"/>
      <c r="E60" s="8">
        <f>VLOOKUP(MONTH(A60),'CP - Forecast Daily Payments'!$B$2:$D$13,3)</f>
        <v>1108237.4193548388</v>
      </c>
      <c r="F60" s="9">
        <f t="shared" si="0"/>
        <v>0</v>
      </c>
      <c r="G60" s="8">
        <f t="shared" si="1"/>
        <v>0</v>
      </c>
    </row>
    <row r="61" spans="1:7" x14ac:dyDescent="0.25">
      <c r="A61" s="1">
        <v>43249</v>
      </c>
      <c r="B61" s="2">
        <v>0.97193287353538804</v>
      </c>
      <c r="C61" s="7">
        <v>43.141407671859163</v>
      </c>
      <c r="D61" s="7"/>
      <c r="E61" s="8">
        <f>VLOOKUP(MONTH(A61),'CP - Forecast Daily Payments'!$B$2:$D$13,3)</f>
        <v>1108237.4193548388</v>
      </c>
      <c r="F61" s="9">
        <f t="shared" si="0"/>
        <v>0</v>
      </c>
      <c r="G61" s="8">
        <f t="shared" si="1"/>
        <v>0</v>
      </c>
    </row>
    <row r="62" spans="1:7" x14ac:dyDescent="0.25">
      <c r="A62" s="1">
        <v>43250</v>
      </c>
      <c r="B62" s="2">
        <v>0.87483968225533404</v>
      </c>
      <c r="C62" s="7">
        <v>65.415786904385413</v>
      </c>
      <c r="D62" s="7"/>
      <c r="E62" s="8">
        <f>VLOOKUP(MONTH(A62),'CP - Forecast Daily Payments'!$B$2:$D$13,3)</f>
        <v>1108237.4193548388</v>
      </c>
      <c r="F62" s="9">
        <f t="shared" si="0"/>
        <v>0</v>
      </c>
      <c r="G62" s="8">
        <f t="shared" si="1"/>
        <v>0</v>
      </c>
    </row>
    <row r="63" spans="1:7" x14ac:dyDescent="0.25">
      <c r="A63" s="1">
        <v>43251</v>
      </c>
      <c r="B63" s="2">
        <v>0.81678395963427097</v>
      </c>
      <c r="C63" s="7">
        <v>60.525092753928249</v>
      </c>
      <c r="D63" s="7"/>
      <c r="E63" s="8">
        <f>VLOOKUP(MONTH(A63),'CP - Forecast Daily Payments'!$B$2:$D$13,3)</f>
        <v>1108237.4193548388</v>
      </c>
      <c r="F63" s="9">
        <f t="shared" si="0"/>
        <v>0</v>
      </c>
      <c r="G63" s="8">
        <f t="shared" si="1"/>
        <v>0</v>
      </c>
    </row>
    <row r="64" spans="1:7" x14ac:dyDescent="0.25">
      <c r="A64" s="1">
        <v>43252</v>
      </c>
      <c r="B64" s="2">
        <v>0.83780413506603502</v>
      </c>
      <c r="C64" s="7">
        <v>62.336831683999385</v>
      </c>
      <c r="D64" s="7"/>
      <c r="E64" s="8">
        <f>VLOOKUP(MONTH(A64),'CP - Forecast Daily Payments'!$B$2:$D$13,3)</f>
        <v>1148086.3</v>
      </c>
      <c r="F64" s="9">
        <f t="shared" si="0"/>
        <v>0</v>
      </c>
      <c r="G64" s="8">
        <f t="shared" si="1"/>
        <v>0</v>
      </c>
    </row>
    <row r="65" spans="1:7" x14ac:dyDescent="0.25">
      <c r="A65" s="1">
        <v>43253</v>
      </c>
      <c r="B65" s="2">
        <v>0.83279933139180495</v>
      </c>
      <c r="C65" s="7">
        <v>62.567052653013931</v>
      </c>
      <c r="D65" s="7"/>
      <c r="E65" s="8">
        <f>VLOOKUP(MONTH(A65),'CP - Forecast Daily Payments'!$B$2:$D$13,3)</f>
        <v>1148086.3</v>
      </c>
      <c r="F65" s="9">
        <f t="shared" si="0"/>
        <v>0</v>
      </c>
      <c r="G65" s="8">
        <f t="shared" si="1"/>
        <v>0</v>
      </c>
    </row>
    <row r="66" spans="1:7" x14ac:dyDescent="0.25">
      <c r="A66" s="1">
        <v>43254</v>
      </c>
      <c r="B66" s="2">
        <v>0.871836800050796</v>
      </c>
      <c r="C66" s="7">
        <v>62.007515602235046</v>
      </c>
      <c r="D66" s="7"/>
      <c r="E66" s="8">
        <f>VLOOKUP(MONTH(A66),'CP - Forecast Daily Payments'!$B$2:$D$13,3)</f>
        <v>1148086.3</v>
      </c>
      <c r="F66" s="9">
        <f t="shared" si="0"/>
        <v>0</v>
      </c>
      <c r="G66" s="8">
        <f t="shared" si="1"/>
        <v>0</v>
      </c>
    </row>
    <row r="67" spans="1:7" x14ac:dyDescent="0.25">
      <c r="A67" s="1">
        <v>43255</v>
      </c>
      <c r="B67" s="2">
        <v>0.92789060120216804</v>
      </c>
      <c r="C67" s="7">
        <v>47.267367820894016</v>
      </c>
      <c r="D67" s="7"/>
      <c r="E67" s="8">
        <f>VLOOKUP(MONTH(A67),'CP - Forecast Daily Payments'!$B$2:$D$13,3)</f>
        <v>1148086.3</v>
      </c>
      <c r="F67" s="9">
        <f t="shared" si="0"/>
        <v>0</v>
      </c>
      <c r="G67" s="8">
        <f t="shared" si="1"/>
        <v>0</v>
      </c>
    </row>
    <row r="68" spans="1:7" x14ac:dyDescent="0.25">
      <c r="A68" s="1">
        <v>43256</v>
      </c>
      <c r="B68" s="2">
        <v>0.89686081842194398</v>
      </c>
      <c r="C68" s="7">
        <v>41.320660095174432</v>
      </c>
      <c r="D68" s="7"/>
      <c r="E68" s="8">
        <f>VLOOKUP(MONTH(A68),'CP - Forecast Daily Payments'!$B$2:$D$13,3)</f>
        <v>1148086.3</v>
      </c>
      <c r="F68" s="9">
        <f t="shared" ref="F68:F131" si="2">D68*25</f>
        <v>0</v>
      </c>
      <c r="G68" s="8">
        <f t="shared" ref="G68:G131" si="3">IF(F68=0,0,E68*(D68/F68))</f>
        <v>0</v>
      </c>
    </row>
    <row r="69" spans="1:7" x14ac:dyDescent="0.25">
      <c r="A69" s="1">
        <v>43257</v>
      </c>
      <c r="B69" s="2">
        <v>0.87383872152048803</v>
      </c>
      <c r="C69" s="7">
        <v>42.90317901696578</v>
      </c>
      <c r="D69" s="7"/>
      <c r="E69" s="8">
        <f>VLOOKUP(MONTH(A69),'CP - Forecast Daily Payments'!$B$2:$D$13,3)</f>
        <v>1148086.3</v>
      </c>
      <c r="F69" s="9">
        <f t="shared" si="2"/>
        <v>0</v>
      </c>
      <c r="G69" s="8">
        <f t="shared" si="3"/>
        <v>0</v>
      </c>
    </row>
    <row r="70" spans="1:7" x14ac:dyDescent="0.25">
      <c r="A70" s="1">
        <v>43258</v>
      </c>
      <c r="B70" s="2">
        <v>0.81278011669488703</v>
      </c>
      <c r="C70" s="7">
        <v>61.818334023349173</v>
      </c>
      <c r="D70" s="7"/>
      <c r="E70" s="8">
        <f>VLOOKUP(MONTH(A70),'CP - Forecast Daily Payments'!$B$2:$D$13,3)</f>
        <v>1148086.3</v>
      </c>
      <c r="F70" s="9">
        <f t="shared" si="2"/>
        <v>0</v>
      </c>
      <c r="G70" s="8">
        <f t="shared" si="3"/>
        <v>0</v>
      </c>
    </row>
    <row r="71" spans="1:7" x14ac:dyDescent="0.25">
      <c r="A71" s="1">
        <v>43259</v>
      </c>
      <c r="B71" s="2">
        <v>0.818785881103962</v>
      </c>
      <c r="C71" s="7">
        <v>61.993502151947219</v>
      </c>
      <c r="D71" s="7"/>
      <c r="E71" s="8">
        <f>VLOOKUP(MONTH(A71),'CP - Forecast Daily Payments'!$B$2:$D$13,3)</f>
        <v>1148086.3</v>
      </c>
      <c r="F71" s="9">
        <f t="shared" si="2"/>
        <v>0</v>
      </c>
      <c r="G71" s="8">
        <f t="shared" si="3"/>
        <v>0</v>
      </c>
    </row>
    <row r="72" spans="1:7" x14ac:dyDescent="0.25">
      <c r="A72" s="1">
        <v>43260</v>
      </c>
      <c r="B72" s="2">
        <v>0.85982527123264496</v>
      </c>
      <c r="C72" s="7">
        <v>63.744182477192744</v>
      </c>
      <c r="D72" s="7"/>
      <c r="E72" s="8">
        <f>VLOOKUP(MONTH(A72),'CP - Forecast Daily Payments'!$B$2:$D$13,3)</f>
        <v>1148086.3</v>
      </c>
      <c r="F72" s="9">
        <f t="shared" si="2"/>
        <v>0</v>
      </c>
      <c r="G72" s="8">
        <f t="shared" si="3"/>
        <v>0</v>
      </c>
    </row>
    <row r="73" spans="1:7" x14ac:dyDescent="0.25">
      <c r="A73" s="1">
        <v>43261</v>
      </c>
      <c r="B73" s="2">
        <v>0.87083583931594999</v>
      </c>
      <c r="C73" s="7">
        <v>63.730169026904903</v>
      </c>
      <c r="D73" s="7"/>
      <c r="E73" s="8">
        <f>VLOOKUP(MONTH(A73),'CP - Forecast Daily Payments'!$B$2:$D$13,3)</f>
        <v>1148086.3</v>
      </c>
      <c r="F73" s="9">
        <f t="shared" si="2"/>
        <v>0</v>
      </c>
      <c r="G73" s="8">
        <f t="shared" si="3"/>
        <v>0</v>
      </c>
    </row>
    <row r="74" spans="1:7" x14ac:dyDescent="0.25">
      <c r="A74" s="1">
        <v>43262</v>
      </c>
      <c r="B74" s="2">
        <v>0.91788099385370903</v>
      </c>
      <c r="C74" s="7">
        <v>46.756877846122627</v>
      </c>
      <c r="D74" s="7"/>
      <c r="E74" s="8">
        <f>VLOOKUP(MONTH(A74),'CP - Forecast Daily Payments'!$B$2:$D$13,3)</f>
        <v>1148086.3</v>
      </c>
      <c r="F74" s="9">
        <f t="shared" si="2"/>
        <v>0</v>
      </c>
      <c r="G74" s="8">
        <f t="shared" si="3"/>
        <v>0</v>
      </c>
    </row>
    <row r="75" spans="1:7" x14ac:dyDescent="0.25">
      <c r="A75" s="1">
        <v>43263</v>
      </c>
      <c r="B75" s="2">
        <v>0.89085505401286902</v>
      </c>
      <c r="C75" s="7">
        <v>41.233576511242816</v>
      </c>
      <c r="D75" s="7"/>
      <c r="E75" s="8">
        <f>VLOOKUP(MONTH(A75),'CP - Forecast Daily Payments'!$B$2:$D$13,3)</f>
        <v>1148086.3</v>
      </c>
      <c r="F75" s="9">
        <f t="shared" si="2"/>
        <v>0</v>
      </c>
      <c r="G75" s="8">
        <f t="shared" si="3"/>
        <v>0</v>
      </c>
    </row>
    <row r="76" spans="1:7" x14ac:dyDescent="0.25">
      <c r="A76" s="1">
        <v>43264</v>
      </c>
      <c r="B76" s="2">
        <v>0.80377147008127403</v>
      </c>
      <c r="C76" s="7">
        <v>59.379993673264508</v>
      </c>
      <c r="D76" s="7"/>
      <c r="E76" s="8">
        <f>VLOOKUP(MONTH(A76),'CP - Forecast Daily Payments'!$B$2:$D$13,3)</f>
        <v>1148086.3</v>
      </c>
      <c r="F76" s="9">
        <f t="shared" si="2"/>
        <v>0</v>
      </c>
      <c r="G76" s="8">
        <f t="shared" si="3"/>
        <v>0</v>
      </c>
    </row>
    <row r="77" spans="1:7" x14ac:dyDescent="0.25">
      <c r="A77" s="1">
        <v>43265</v>
      </c>
      <c r="B77" s="2">
        <v>0.81278011669488703</v>
      </c>
      <c r="C77" s="7">
        <v>59.880474040687474</v>
      </c>
      <c r="D77" s="7"/>
      <c r="E77" s="8">
        <f>VLOOKUP(MONTH(A77),'CP - Forecast Daily Payments'!$B$2:$D$13,3)</f>
        <v>1148086.3</v>
      </c>
      <c r="F77" s="9">
        <f t="shared" si="2"/>
        <v>0</v>
      </c>
      <c r="G77" s="8">
        <f t="shared" si="3"/>
        <v>0</v>
      </c>
    </row>
    <row r="78" spans="1:7" x14ac:dyDescent="0.25">
      <c r="A78" s="1">
        <v>43266</v>
      </c>
      <c r="B78" s="2">
        <v>0.81378107742973305</v>
      </c>
      <c r="C78" s="7">
        <v>61.032579846495096</v>
      </c>
      <c r="D78" s="7"/>
      <c r="E78" s="8">
        <f>VLOOKUP(MONTH(A78),'CP - Forecast Daily Payments'!$B$2:$D$13,3)</f>
        <v>1148086.3</v>
      </c>
      <c r="F78" s="9">
        <f t="shared" si="2"/>
        <v>0</v>
      </c>
      <c r="G78" s="8">
        <f t="shared" si="3"/>
        <v>0</v>
      </c>
    </row>
    <row r="79" spans="1:7" x14ac:dyDescent="0.25">
      <c r="A79" s="1">
        <v>43267</v>
      </c>
      <c r="B79" s="2">
        <v>0.82579260624788398</v>
      </c>
      <c r="C79" s="7">
        <v>61.603127465357339</v>
      </c>
      <c r="D79" s="7"/>
      <c r="E79" s="8">
        <f>VLOOKUP(MONTH(A79),'CP - Forecast Daily Payments'!$B$2:$D$13,3)</f>
        <v>1148086.3</v>
      </c>
      <c r="F79" s="9">
        <f t="shared" si="2"/>
        <v>0</v>
      </c>
      <c r="G79" s="8">
        <f t="shared" si="3"/>
        <v>0</v>
      </c>
    </row>
    <row r="80" spans="1:7" x14ac:dyDescent="0.25">
      <c r="A80" s="1">
        <v>43268</v>
      </c>
      <c r="B80" s="2">
        <v>0.86382911417202901</v>
      </c>
      <c r="C80" s="7">
        <v>60.902454950965129</v>
      </c>
      <c r="D80" s="7"/>
      <c r="E80" s="8">
        <f>VLOOKUP(MONTH(A80),'CP - Forecast Daily Payments'!$B$2:$D$13,3)</f>
        <v>1148086.3</v>
      </c>
      <c r="F80" s="9">
        <f t="shared" si="2"/>
        <v>0</v>
      </c>
      <c r="G80" s="8">
        <f t="shared" si="3"/>
        <v>0</v>
      </c>
    </row>
    <row r="81" spans="1:7" x14ac:dyDescent="0.25">
      <c r="A81" s="1">
        <v>43269</v>
      </c>
      <c r="B81" s="2">
        <v>0.93189444414155198</v>
      </c>
      <c r="C81" s="7">
        <v>47.219321705621454</v>
      </c>
      <c r="D81" s="7"/>
      <c r="E81" s="8">
        <f>VLOOKUP(MONTH(A81),'CP - Forecast Daily Payments'!$B$2:$D$13,3)</f>
        <v>1148086.3</v>
      </c>
      <c r="F81" s="9">
        <f t="shared" si="2"/>
        <v>0</v>
      </c>
      <c r="G81" s="8">
        <f t="shared" si="3"/>
        <v>0</v>
      </c>
    </row>
    <row r="82" spans="1:7" x14ac:dyDescent="0.25">
      <c r="A82" s="1">
        <v>43270</v>
      </c>
      <c r="B82" s="2">
        <v>0.87584064299018005</v>
      </c>
      <c r="C82" s="7">
        <v>40.769130730274313</v>
      </c>
      <c r="D82" s="7"/>
      <c r="E82" s="8">
        <f>VLOOKUP(MONTH(A82),'CP - Forecast Daily Payments'!$B$2:$D$13,3)</f>
        <v>1148086.3</v>
      </c>
      <c r="F82" s="9">
        <f t="shared" si="2"/>
        <v>0</v>
      </c>
      <c r="G82" s="8">
        <f t="shared" si="3"/>
        <v>0</v>
      </c>
    </row>
    <row r="83" spans="1:7" x14ac:dyDescent="0.25">
      <c r="A83" s="1">
        <v>43271</v>
      </c>
      <c r="B83" s="2">
        <v>0.79476282346766003</v>
      </c>
      <c r="C83" s="7">
        <v>59.165788076007473</v>
      </c>
      <c r="D83" s="7"/>
      <c r="E83" s="8">
        <f>VLOOKUP(MONTH(A83),'CP - Forecast Daily Payments'!$B$2:$D$13,3)</f>
        <v>1148086.3</v>
      </c>
      <c r="F83" s="9">
        <f t="shared" si="2"/>
        <v>0</v>
      </c>
      <c r="G83" s="8">
        <f t="shared" si="3"/>
        <v>0</v>
      </c>
    </row>
    <row r="84" spans="1:7" x14ac:dyDescent="0.25">
      <c r="A84" s="1">
        <v>43272</v>
      </c>
      <c r="B84" s="2">
        <v>0.79876666640704397</v>
      </c>
      <c r="C84" s="7">
        <v>59.769367399119567</v>
      </c>
      <c r="D84" s="7"/>
      <c r="E84" s="8">
        <f>VLOOKUP(MONTH(A84),'CP - Forecast Daily Payments'!$B$2:$D$13,3)</f>
        <v>1148086.3</v>
      </c>
      <c r="F84" s="9">
        <f t="shared" si="2"/>
        <v>0</v>
      </c>
      <c r="G84" s="8">
        <f t="shared" si="3"/>
        <v>0</v>
      </c>
    </row>
    <row r="85" spans="1:7" x14ac:dyDescent="0.25">
      <c r="A85" s="1">
        <v>43273</v>
      </c>
      <c r="B85" s="2">
        <v>0.81378107742973305</v>
      </c>
      <c r="C85" s="7">
        <v>60.2998765885879</v>
      </c>
      <c r="D85" s="7"/>
      <c r="E85" s="8">
        <f>VLOOKUP(MONTH(A85),'CP - Forecast Daily Payments'!$B$2:$D$13,3)</f>
        <v>1148086.3</v>
      </c>
      <c r="F85" s="9">
        <f t="shared" si="2"/>
        <v>0</v>
      </c>
      <c r="G85" s="8">
        <f t="shared" si="3"/>
        <v>0</v>
      </c>
    </row>
    <row r="86" spans="1:7" x14ac:dyDescent="0.25">
      <c r="A86" s="1">
        <v>43274</v>
      </c>
      <c r="B86" s="2">
        <v>0.83279933139180495</v>
      </c>
      <c r="C86" s="7">
        <v>62.425917189400657</v>
      </c>
      <c r="D86" s="7"/>
      <c r="E86" s="8">
        <f>VLOOKUP(MONTH(A86),'CP - Forecast Daily Payments'!$B$2:$D$13,3)</f>
        <v>1148086.3</v>
      </c>
      <c r="F86" s="9">
        <f t="shared" si="2"/>
        <v>0</v>
      </c>
      <c r="G86" s="8">
        <f t="shared" si="3"/>
        <v>0</v>
      </c>
    </row>
    <row r="87" spans="1:7" x14ac:dyDescent="0.25">
      <c r="A87" s="1">
        <v>43275</v>
      </c>
      <c r="B87" s="2">
        <v>0.85482046755841601</v>
      </c>
      <c r="C87" s="7">
        <v>60.851405953488012</v>
      </c>
      <c r="D87" s="7"/>
      <c r="E87" s="8">
        <f>VLOOKUP(MONTH(A87),'CP - Forecast Daily Payments'!$B$2:$D$13,3)</f>
        <v>1148086.3</v>
      </c>
      <c r="F87" s="9">
        <f t="shared" si="2"/>
        <v>0</v>
      </c>
      <c r="G87" s="8">
        <f t="shared" si="3"/>
        <v>0</v>
      </c>
    </row>
    <row r="88" spans="1:7" x14ac:dyDescent="0.25">
      <c r="A88" s="1">
        <v>43276</v>
      </c>
      <c r="B88" s="2">
        <v>0.91287619017947896</v>
      </c>
      <c r="C88" s="7">
        <v>46.653778890433514</v>
      </c>
      <c r="D88" s="7"/>
      <c r="E88" s="8">
        <f>VLOOKUP(MONTH(A88),'CP - Forecast Daily Payments'!$B$2:$D$13,3)</f>
        <v>1148086.3</v>
      </c>
      <c r="F88" s="9">
        <f t="shared" si="2"/>
        <v>0</v>
      </c>
      <c r="G88" s="8">
        <f t="shared" si="3"/>
        <v>0</v>
      </c>
    </row>
    <row r="89" spans="1:7" x14ac:dyDescent="0.25">
      <c r="A89" s="1">
        <v>43277</v>
      </c>
      <c r="B89" s="2">
        <v>0.88384832886894704</v>
      </c>
      <c r="C89" s="7">
        <v>40.944298858872351</v>
      </c>
      <c r="D89" s="7"/>
      <c r="E89" s="8">
        <f>VLOOKUP(MONTH(A89),'CP - Forecast Daily Payments'!$B$2:$D$13,3)</f>
        <v>1148086.3</v>
      </c>
      <c r="F89" s="9">
        <f t="shared" si="2"/>
        <v>0</v>
      </c>
      <c r="G89" s="8">
        <f t="shared" si="3"/>
        <v>0</v>
      </c>
    </row>
    <row r="90" spans="1:7" x14ac:dyDescent="0.25">
      <c r="A90" s="1">
        <v>43278</v>
      </c>
      <c r="B90" s="2">
        <v>0.82178876330850004</v>
      </c>
      <c r="C90" s="7">
        <v>58.612256789637691</v>
      </c>
      <c r="D90" s="7"/>
      <c r="E90" s="8">
        <f>VLOOKUP(MONTH(A90),'CP - Forecast Daily Payments'!$B$2:$D$13,3)</f>
        <v>1148086.3</v>
      </c>
      <c r="F90" s="9">
        <f t="shared" si="2"/>
        <v>0</v>
      </c>
      <c r="G90" s="8">
        <f t="shared" si="3"/>
        <v>0</v>
      </c>
    </row>
    <row r="91" spans="1:7" x14ac:dyDescent="0.25">
      <c r="A91" s="1">
        <v>43279</v>
      </c>
      <c r="B91" s="2">
        <v>0.82178876330850004</v>
      </c>
      <c r="C91" s="7">
        <v>60.481050481595048</v>
      </c>
      <c r="D91" s="7"/>
      <c r="E91" s="8">
        <f>VLOOKUP(MONTH(A91),'CP - Forecast Daily Payments'!$B$2:$D$13,3)</f>
        <v>1148086.3</v>
      </c>
      <c r="F91" s="9">
        <f t="shared" si="2"/>
        <v>0</v>
      </c>
      <c r="G91" s="8">
        <f t="shared" si="3"/>
        <v>0</v>
      </c>
    </row>
    <row r="92" spans="1:7" x14ac:dyDescent="0.25">
      <c r="A92" s="1">
        <v>43280</v>
      </c>
      <c r="B92" s="2">
        <v>0.83980605653572704</v>
      </c>
      <c r="C92" s="7">
        <v>60.837392503200149</v>
      </c>
      <c r="D92" s="7"/>
      <c r="E92" s="8">
        <f>VLOOKUP(MONTH(A92),'CP - Forecast Daily Payments'!$B$2:$D$13,3)</f>
        <v>1148086.3</v>
      </c>
      <c r="F92" s="9">
        <f t="shared" si="2"/>
        <v>0</v>
      </c>
      <c r="G92" s="8">
        <f t="shared" si="3"/>
        <v>0</v>
      </c>
    </row>
    <row r="93" spans="1:7" x14ac:dyDescent="0.25">
      <c r="A93" s="1">
        <v>43281</v>
      </c>
      <c r="B93" s="2">
        <v>0.85982527123264496</v>
      </c>
      <c r="C93" s="7">
        <v>62.65914104061973</v>
      </c>
      <c r="D93" s="7"/>
      <c r="E93" s="8">
        <f>VLOOKUP(MONTH(A93),'CP - Forecast Daily Payments'!$B$2:$D$13,3)</f>
        <v>1148086.3</v>
      </c>
      <c r="F93" s="9">
        <f t="shared" si="2"/>
        <v>0</v>
      </c>
      <c r="G93" s="8">
        <f t="shared" si="3"/>
        <v>0</v>
      </c>
    </row>
    <row r="94" spans="1:7" x14ac:dyDescent="0.25">
      <c r="A94" s="1">
        <v>43282</v>
      </c>
      <c r="B94" s="2">
        <v>0.94590789442939405</v>
      </c>
      <c r="C94" s="7">
        <v>64.854247932136801</v>
      </c>
      <c r="D94" s="7"/>
      <c r="E94" s="8">
        <f>VLOOKUP(MONTH(A94),'CP - Forecast Daily Payments'!$B$2:$D$13,3)</f>
        <v>1067511.6129032257</v>
      </c>
      <c r="F94" s="9">
        <f t="shared" si="2"/>
        <v>0</v>
      </c>
      <c r="G94" s="8">
        <f t="shared" si="3"/>
        <v>0</v>
      </c>
    </row>
    <row r="95" spans="1:7" x14ac:dyDescent="0.25">
      <c r="A95" s="1">
        <v>43283</v>
      </c>
      <c r="B95" s="2">
        <v>1.00596553852015</v>
      </c>
      <c r="C95" s="7">
        <v>51.278217485421642</v>
      </c>
      <c r="D95" s="7"/>
      <c r="E95" s="8">
        <f>VLOOKUP(MONTH(A95),'CP - Forecast Daily Payments'!$B$2:$D$13,3)</f>
        <v>1067511.6129032257</v>
      </c>
      <c r="F95" s="9">
        <f t="shared" si="2"/>
        <v>0</v>
      </c>
      <c r="G95" s="8">
        <f t="shared" si="3"/>
        <v>0</v>
      </c>
    </row>
    <row r="96" spans="1:7" x14ac:dyDescent="0.25">
      <c r="A96" s="1">
        <v>43284</v>
      </c>
      <c r="B96" s="2">
        <v>0.99095112749746095</v>
      </c>
      <c r="C96" s="7">
        <v>46.201344638283125</v>
      </c>
      <c r="D96" s="7"/>
      <c r="E96" s="8">
        <f>VLOOKUP(MONTH(A96),'CP - Forecast Daily Payments'!$B$2:$D$13,3)</f>
        <v>1067511.6129032257</v>
      </c>
      <c r="F96" s="9">
        <f t="shared" si="2"/>
        <v>0</v>
      </c>
      <c r="G96" s="8">
        <f t="shared" si="3"/>
        <v>0</v>
      </c>
    </row>
    <row r="97" spans="1:7" x14ac:dyDescent="0.25">
      <c r="A97" s="1">
        <v>43285</v>
      </c>
      <c r="B97" s="2">
        <v>0.91387715091432498</v>
      </c>
      <c r="C97" s="7">
        <v>63.957387113714923</v>
      </c>
      <c r="D97" s="7"/>
      <c r="E97" s="8">
        <f>VLOOKUP(MONTH(A97),'CP - Forecast Daily Payments'!$B$2:$D$13,3)</f>
        <v>1067511.6129032257</v>
      </c>
      <c r="F97" s="9">
        <f t="shared" si="2"/>
        <v>0</v>
      </c>
      <c r="G97" s="8">
        <f t="shared" si="3"/>
        <v>0</v>
      </c>
    </row>
    <row r="98" spans="1:7" x14ac:dyDescent="0.25">
      <c r="A98" s="1">
        <v>43286</v>
      </c>
      <c r="B98" s="2">
        <v>0.92288579752793798</v>
      </c>
      <c r="C98" s="7">
        <v>65.202582267863221</v>
      </c>
      <c r="D98" s="7"/>
      <c r="E98" s="8">
        <f>VLOOKUP(MONTH(A98),'CP - Forecast Daily Payments'!$B$2:$D$13,3)</f>
        <v>1067511.6129032257</v>
      </c>
      <c r="F98" s="9">
        <f t="shared" si="2"/>
        <v>0</v>
      </c>
      <c r="G98" s="8">
        <f t="shared" si="3"/>
        <v>0</v>
      </c>
    </row>
    <row r="99" spans="1:7" x14ac:dyDescent="0.25">
      <c r="A99" s="1">
        <v>43287</v>
      </c>
      <c r="B99" s="2">
        <v>0.88384832886894704</v>
      </c>
      <c r="C99" s="7">
        <v>63.499948057890293</v>
      </c>
      <c r="D99" s="7"/>
      <c r="E99" s="8">
        <f>VLOOKUP(MONTH(A99),'CP - Forecast Daily Payments'!$B$2:$D$13,3)</f>
        <v>1067511.6129032257</v>
      </c>
      <c r="F99" s="9">
        <f t="shared" si="2"/>
        <v>0</v>
      </c>
      <c r="G99" s="8">
        <f t="shared" si="3"/>
        <v>0</v>
      </c>
    </row>
    <row r="100" spans="1:7" x14ac:dyDescent="0.25">
      <c r="A100" s="1">
        <v>43288</v>
      </c>
      <c r="B100" s="2">
        <v>0.89786177915679</v>
      </c>
      <c r="C100" s="7">
        <v>63.822257414510702</v>
      </c>
      <c r="D100" s="7"/>
      <c r="E100" s="8">
        <f>VLOOKUP(MONTH(A100),'CP - Forecast Daily Payments'!$B$2:$D$13,3)</f>
        <v>1067511.6129032257</v>
      </c>
      <c r="F100" s="9">
        <f t="shared" si="2"/>
        <v>0</v>
      </c>
      <c r="G100" s="8">
        <f t="shared" si="3"/>
        <v>0</v>
      </c>
    </row>
    <row r="101" spans="1:7" x14ac:dyDescent="0.25">
      <c r="A101" s="1">
        <v>43289</v>
      </c>
      <c r="B101" s="2">
        <v>0.93589828708093503</v>
      </c>
      <c r="C101" s="7">
        <v>63.473923078784324</v>
      </c>
      <c r="D101" s="7"/>
      <c r="E101" s="8">
        <f>VLOOKUP(MONTH(A101),'CP - Forecast Daily Payments'!$B$2:$D$13,3)</f>
        <v>1067511.6129032257</v>
      </c>
      <c r="F101" s="9">
        <f t="shared" si="2"/>
        <v>0</v>
      </c>
      <c r="G101" s="8">
        <f t="shared" si="3"/>
        <v>0</v>
      </c>
    </row>
    <row r="102" spans="1:7" x14ac:dyDescent="0.25">
      <c r="A102" s="1">
        <v>43290</v>
      </c>
      <c r="B102" s="2">
        <v>0.98394440235353897</v>
      </c>
      <c r="C102" s="7">
        <v>49.856853241940406</v>
      </c>
      <c r="D102" s="7">
        <v>1165.4279465827242</v>
      </c>
      <c r="E102" s="8">
        <f>VLOOKUP(MONTH(A102),'CP - Forecast Daily Payments'!$B$2:$D$13,3)</f>
        <v>1067511.6129032257</v>
      </c>
      <c r="F102" s="9">
        <f t="shared" si="2"/>
        <v>29135.698664568106</v>
      </c>
      <c r="G102" s="8">
        <f t="shared" si="3"/>
        <v>42700.464516129032</v>
      </c>
    </row>
    <row r="103" spans="1:7" x14ac:dyDescent="0.25">
      <c r="A103" s="1">
        <v>43291</v>
      </c>
      <c r="B103" s="2">
        <v>0.94690885516423995</v>
      </c>
      <c r="C103" s="7">
        <v>44.251473126803283</v>
      </c>
      <c r="D103" s="7">
        <v>1165.077395323596</v>
      </c>
      <c r="E103" s="8">
        <f>VLOOKUP(MONTH(A103),'CP - Forecast Daily Payments'!$B$2:$D$13,3)</f>
        <v>1067511.6129032257</v>
      </c>
      <c r="F103" s="9">
        <f t="shared" si="2"/>
        <v>29126.9348830899</v>
      </c>
      <c r="G103" s="8">
        <f t="shared" si="3"/>
        <v>42700.464516129032</v>
      </c>
    </row>
    <row r="104" spans="1:7" x14ac:dyDescent="0.25">
      <c r="A104" s="1">
        <v>43292</v>
      </c>
      <c r="B104" s="2">
        <v>0.88184640739925502</v>
      </c>
      <c r="C104" s="7">
        <v>62.857331266119232</v>
      </c>
      <c r="D104" s="7">
        <v>1166.2156324841596</v>
      </c>
      <c r="E104" s="8">
        <f>VLOOKUP(MONTH(A104),'CP - Forecast Daily Payments'!$B$2:$D$13,3)</f>
        <v>1067511.6129032257</v>
      </c>
      <c r="F104" s="9">
        <f t="shared" si="2"/>
        <v>29155.390812103989</v>
      </c>
      <c r="G104" s="8">
        <f t="shared" si="3"/>
        <v>42700.464516129032</v>
      </c>
    </row>
    <row r="105" spans="1:7" x14ac:dyDescent="0.25">
      <c r="A105" s="1">
        <v>43293</v>
      </c>
      <c r="B105" s="2">
        <v>0.90286658283101995</v>
      </c>
      <c r="C105" s="7">
        <v>64.08450912704032</v>
      </c>
      <c r="D105" s="7">
        <v>1169.3156020028755</v>
      </c>
      <c r="E105" s="8">
        <f>VLOOKUP(MONTH(A105),'CP - Forecast Daily Payments'!$B$2:$D$13,3)</f>
        <v>1067511.6129032257</v>
      </c>
      <c r="F105" s="9">
        <f t="shared" si="2"/>
        <v>29232.890050071888</v>
      </c>
      <c r="G105" s="8">
        <f t="shared" si="3"/>
        <v>42700.464516129032</v>
      </c>
    </row>
    <row r="106" spans="1:7" x14ac:dyDescent="0.25">
      <c r="A106" s="1">
        <v>43294</v>
      </c>
      <c r="B106" s="2">
        <v>0.91788099385370903</v>
      </c>
      <c r="C106" s="7">
        <v>64.903295008144298</v>
      </c>
      <c r="D106" s="7">
        <v>1172.222467877318</v>
      </c>
      <c r="E106" s="8">
        <f>VLOOKUP(MONTH(A106),'CP - Forecast Daily Payments'!$B$2:$D$13,3)</f>
        <v>1067511.6129032257</v>
      </c>
      <c r="F106" s="9">
        <f t="shared" si="2"/>
        <v>29305.561696932949</v>
      </c>
      <c r="G106" s="8">
        <f t="shared" si="3"/>
        <v>42700.464516129032</v>
      </c>
    </row>
    <row r="107" spans="1:7" x14ac:dyDescent="0.25">
      <c r="A107" s="1">
        <v>43295</v>
      </c>
      <c r="B107" s="2">
        <v>0.92488771899763</v>
      </c>
      <c r="C107" s="7">
        <v>66.168509376989533</v>
      </c>
      <c r="D107" s="7">
        <v>1174.6700395958026</v>
      </c>
      <c r="E107" s="8">
        <f>VLOOKUP(MONTH(A107),'CP - Forecast Daily Payments'!$B$2:$D$13,3)</f>
        <v>1067511.6129032257</v>
      </c>
      <c r="F107" s="9">
        <f t="shared" si="2"/>
        <v>29366.750989895063</v>
      </c>
      <c r="G107" s="8">
        <f t="shared" si="3"/>
        <v>42700.464516129032</v>
      </c>
    </row>
    <row r="108" spans="1:7" x14ac:dyDescent="0.25">
      <c r="A108" s="1">
        <v>43296</v>
      </c>
      <c r="B108" s="2">
        <v>0.96092230545208301</v>
      </c>
      <c r="C108" s="7">
        <v>65.281658165916085</v>
      </c>
      <c r="D108" s="7">
        <v>1177.5032259453137</v>
      </c>
      <c r="E108" s="8">
        <f>VLOOKUP(MONTH(A108),'CP - Forecast Daily Payments'!$B$2:$D$13,3)</f>
        <v>1067511.6129032257</v>
      </c>
      <c r="F108" s="9">
        <f t="shared" si="2"/>
        <v>29437.580648632844</v>
      </c>
      <c r="G108" s="8">
        <f t="shared" si="3"/>
        <v>42700.464516129032</v>
      </c>
    </row>
    <row r="109" spans="1:7" x14ac:dyDescent="0.25">
      <c r="A109" s="1">
        <v>43297</v>
      </c>
      <c r="B109" s="2">
        <v>0.98694728455807701</v>
      </c>
      <c r="C109" s="7">
        <v>50.545514227514403</v>
      </c>
      <c r="D109" s="7">
        <v>1179.7308088033708</v>
      </c>
      <c r="E109" s="8">
        <f>VLOOKUP(MONTH(A109),'CP - Forecast Daily Payments'!$B$2:$D$13,3)</f>
        <v>1067511.6129032257</v>
      </c>
      <c r="F109" s="9">
        <f t="shared" si="2"/>
        <v>29493.270220084269</v>
      </c>
      <c r="G109" s="8">
        <f t="shared" si="3"/>
        <v>42700.464516129032</v>
      </c>
    </row>
    <row r="110" spans="1:7" x14ac:dyDescent="0.25">
      <c r="A110" s="1">
        <v>43298</v>
      </c>
      <c r="B110" s="2">
        <v>0.95191365883847001</v>
      </c>
      <c r="C110" s="7">
        <v>44.621828598696233</v>
      </c>
      <c r="D110" s="7">
        <v>1181.1110973017326</v>
      </c>
      <c r="E110" s="8">
        <f>VLOOKUP(MONTH(A110),'CP - Forecast Daily Payments'!$B$2:$D$13,3)</f>
        <v>1067511.6129032257</v>
      </c>
      <c r="F110" s="9">
        <f t="shared" si="2"/>
        <v>29527.777432543313</v>
      </c>
      <c r="G110" s="8">
        <f t="shared" si="3"/>
        <v>42700.464516129032</v>
      </c>
    </row>
    <row r="111" spans="1:7" x14ac:dyDescent="0.25">
      <c r="A111" s="1">
        <v>43299</v>
      </c>
      <c r="B111" s="2">
        <v>0.88384832886894704</v>
      </c>
      <c r="C111" s="7">
        <v>63.985414014290591</v>
      </c>
      <c r="D111" s="7">
        <v>1183.6975150199635</v>
      </c>
      <c r="E111" s="8">
        <f>VLOOKUP(MONTH(A111),'CP - Forecast Daily Payments'!$B$2:$D$13,3)</f>
        <v>1067511.6129032257</v>
      </c>
      <c r="F111" s="9">
        <f t="shared" si="2"/>
        <v>29592.437875499087</v>
      </c>
      <c r="G111" s="8">
        <f t="shared" si="3"/>
        <v>42700.464516129032</v>
      </c>
    </row>
    <row r="112" spans="1:7" x14ac:dyDescent="0.25">
      <c r="A112" s="1">
        <v>43300</v>
      </c>
      <c r="B112" s="2">
        <v>0.91387715091432498</v>
      </c>
      <c r="C112" s="7">
        <v>65.369742710582514</v>
      </c>
      <c r="D112" s="7">
        <v>1188.0083913327223</v>
      </c>
      <c r="E112" s="8">
        <f>VLOOKUP(MONTH(A112),'CP - Forecast Daily Payments'!$B$2:$D$13,3)</f>
        <v>1067511.6129032257</v>
      </c>
      <c r="F112" s="9">
        <f t="shared" si="2"/>
        <v>29700.20978331806</v>
      </c>
      <c r="G112" s="8">
        <f t="shared" si="3"/>
        <v>42700.464516129032</v>
      </c>
    </row>
    <row r="113" spans="1:7" x14ac:dyDescent="0.25">
      <c r="A113" s="1">
        <v>43301</v>
      </c>
      <c r="B113" s="2">
        <v>0.89986370062648202</v>
      </c>
      <c r="C113" s="7">
        <v>65.248626461666134</v>
      </c>
      <c r="D113" s="7">
        <v>1191.8798386952367</v>
      </c>
      <c r="E113" s="8">
        <f>VLOOKUP(MONTH(A113),'CP - Forecast Daily Payments'!$B$2:$D$13,3)</f>
        <v>1067511.6129032257</v>
      </c>
      <c r="F113" s="9">
        <f t="shared" si="2"/>
        <v>29796.995967380917</v>
      </c>
      <c r="G113" s="8">
        <f t="shared" si="3"/>
        <v>42700.464516129032</v>
      </c>
    </row>
    <row r="114" spans="1:7" x14ac:dyDescent="0.25">
      <c r="A114" s="1">
        <v>43302</v>
      </c>
      <c r="B114" s="2">
        <v>0.92088387605824595</v>
      </c>
      <c r="C114" s="7">
        <v>65.605969444006078</v>
      </c>
      <c r="D114" s="7">
        <v>1194.9980294087632</v>
      </c>
      <c r="E114" s="8">
        <f>VLOOKUP(MONTH(A114),'CP - Forecast Daily Payments'!$B$2:$D$13,3)</f>
        <v>1067511.6129032257</v>
      </c>
      <c r="F114" s="9">
        <f t="shared" si="2"/>
        <v>29874.950735219078</v>
      </c>
      <c r="G114" s="8">
        <f t="shared" si="3"/>
        <v>42700.464516129032</v>
      </c>
    </row>
    <row r="115" spans="1:7" x14ac:dyDescent="0.25">
      <c r="A115" s="1">
        <v>43303</v>
      </c>
      <c r="B115" s="2">
        <v>0.94090309075516498</v>
      </c>
      <c r="C115" s="7">
        <v>64.461871324077251</v>
      </c>
      <c r="D115" s="7">
        <v>1197.4216284071924</v>
      </c>
      <c r="E115" s="8">
        <f>VLOOKUP(MONTH(A115),'CP - Forecast Daily Payments'!$B$2:$D$13,3)</f>
        <v>1067511.6129032257</v>
      </c>
      <c r="F115" s="9">
        <f t="shared" si="2"/>
        <v>29935.540710179812</v>
      </c>
      <c r="G115" s="8">
        <f t="shared" si="3"/>
        <v>42700.464516129032</v>
      </c>
    </row>
    <row r="116" spans="1:7" x14ac:dyDescent="0.25">
      <c r="A116" s="1">
        <v>43304</v>
      </c>
      <c r="B116" s="2">
        <v>0.96993095206569602</v>
      </c>
      <c r="C116" s="7">
        <v>50.302280768946872</v>
      </c>
      <c r="D116" s="7">
        <v>1199.2079222670536</v>
      </c>
      <c r="E116" s="8">
        <f>VLOOKUP(MONTH(A116),'CP - Forecast Daily Payments'!$B$2:$D$13,3)</f>
        <v>1067511.6129032257</v>
      </c>
      <c r="F116" s="9">
        <f t="shared" si="2"/>
        <v>29980.198056676341</v>
      </c>
      <c r="G116" s="8">
        <f t="shared" si="3"/>
        <v>42700.464516129032</v>
      </c>
    </row>
    <row r="117" spans="1:7" x14ac:dyDescent="0.25">
      <c r="A117" s="1">
        <v>43305</v>
      </c>
      <c r="B117" s="2">
        <v>0.93289540487639699</v>
      </c>
      <c r="C117" s="7">
        <v>42.807086786420626</v>
      </c>
      <c r="D117" s="7">
        <v>1200.132363090072</v>
      </c>
      <c r="E117" s="8">
        <f>VLOOKUP(MONTH(A117),'CP - Forecast Daily Payments'!$B$2:$D$13,3)</f>
        <v>1067511.6129032257</v>
      </c>
      <c r="F117" s="9">
        <f t="shared" si="2"/>
        <v>30003.309077251801</v>
      </c>
      <c r="G117" s="8">
        <f t="shared" si="3"/>
        <v>42700.464516129032</v>
      </c>
    </row>
    <row r="118" spans="1:7" x14ac:dyDescent="0.25">
      <c r="A118" s="1">
        <v>43306</v>
      </c>
      <c r="B118" s="2">
        <v>0.88084544666441</v>
      </c>
      <c r="C118" s="7">
        <v>61.60412842609216</v>
      </c>
      <c r="D118" s="7">
        <v>1202.2815450377566</v>
      </c>
      <c r="E118" s="8">
        <f>VLOOKUP(MONTH(A118),'CP - Forecast Daily Payments'!$B$2:$D$13,3)</f>
        <v>1067511.6129032257</v>
      </c>
      <c r="F118" s="9">
        <f t="shared" si="2"/>
        <v>30057.038625943915</v>
      </c>
      <c r="G118" s="8">
        <f t="shared" si="3"/>
        <v>42700.464516129032</v>
      </c>
    </row>
    <row r="119" spans="1:7" x14ac:dyDescent="0.25">
      <c r="A119" s="1">
        <v>43307</v>
      </c>
      <c r="B119" s="2">
        <v>0.91187522944463295</v>
      </c>
      <c r="C119" s="7">
        <v>62.362856663105362</v>
      </c>
      <c r="D119" s="7">
        <v>1206.1516970068205</v>
      </c>
      <c r="E119" s="8">
        <f>VLOOKUP(MONTH(A119),'CP - Forecast Daily Payments'!$B$2:$D$13,3)</f>
        <v>1067511.6129032257</v>
      </c>
      <c r="F119" s="9">
        <f t="shared" si="2"/>
        <v>30153.792425170512</v>
      </c>
      <c r="G119" s="8">
        <f t="shared" si="3"/>
        <v>42700.464516129032</v>
      </c>
    </row>
    <row r="120" spans="1:7" x14ac:dyDescent="0.25">
      <c r="A120" s="1">
        <v>43308</v>
      </c>
      <c r="B120" s="2">
        <v>0.89085505401286902</v>
      </c>
      <c r="C120" s="7">
        <v>63.079544549255047</v>
      </c>
      <c r="D120" s="7">
        <v>1209.5424338337252</v>
      </c>
      <c r="E120" s="8">
        <f>VLOOKUP(MONTH(A120),'CP - Forecast Daily Payments'!$B$2:$D$13,3)</f>
        <v>1067511.6129032257</v>
      </c>
      <c r="F120" s="9">
        <f t="shared" si="2"/>
        <v>30238.560845843131</v>
      </c>
      <c r="G120" s="8">
        <f t="shared" si="3"/>
        <v>42700.464516129032</v>
      </c>
    </row>
    <row r="121" spans="1:7" x14ac:dyDescent="0.25">
      <c r="A121" s="1">
        <v>43309</v>
      </c>
      <c r="B121" s="2">
        <v>0.90586946503555799</v>
      </c>
      <c r="C121" s="7">
        <v>64.211631140365768</v>
      </c>
      <c r="D121" s="7">
        <v>1212.1428826300785</v>
      </c>
      <c r="E121" s="8">
        <f>VLOOKUP(MONTH(A121),'CP - Forecast Daily Payments'!$B$2:$D$13,3)</f>
        <v>1067511.6129032257</v>
      </c>
      <c r="F121" s="9">
        <f t="shared" si="2"/>
        <v>30303.572065751963</v>
      </c>
      <c r="G121" s="8">
        <f t="shared" si="3"/>
        <v>42700.464516129032</v>
      </c>
    </row>
    <row r="122" spans="1:7" x14ac:dyDescent="0.25">
      <c r="A122" s="1">
        <v>43310</v>
      </c>
      <c r="B122" s="2">
        <v>0.94590789442939405</v>
      </c>
      <c r="C122" s="7">
        <v>62.260758668151041</v>
      </c>
      <c r="D122" s="7">
        <v>1214.5599300633867</v>
      </c>
      <c r="E122" s="8">
        <f>VLOOKUP(MONTH(A122),'CP - Forecast Daily Payments'!$B$2:$D$13,3)</f>
        <v>1067511.6129032257</v>
      </c>
      <c r="F122" s="9">
        <f t="shared" si="2"/>
        <v>30363.998251584668</v>
      </c>
      <c r="G122" s="8">
        <f t="shared" si="3"/>
        <v>42700.464516129032</v>
      </c>
    </row>
    <row r="123" spans="1:7" x14ac:dyDescent="0.25">
      <c r="A123" s="1">
        <v>43311</v>
      </c>
      <c r="B123" s="2">
        <v>0.98294344161869296</v>
      </c>
      <c r="C123" s="7">
        <v>49.384399775093186</v>
      </c>
      <c r="D123" s="7">
        <v>1216.1233515062779</v>
      </c>
      <c r="E123" s="8">
        <f>VLOOKUP(MONTH(A123),'CP - Forecast Daily Payments'!$B$2:$D$13,3)</f>
        <v>1067511.6129032257</v>
      </c>
      <c r="F123" s="9">
        <f t="shared" si="2"/>
        <v>30403.083787656949</v>
      </c>
      <c r="G123" s="8">
        <f t="shared" si="3"/>
        <v>42700.464516129032</v>
      </c>
    </row>
    <row r="124" spans="1:7" x14ac:dyDescent="0.25">
      <c r="A124" s="1">
        <v>43312</v>
      </c>
      <c r="B124" s="2">
        <v>0.99595593117169001</v>
      </c>
      <c r="C124" s="7">
        <v>44.357574964696937</v>
      </c>
      <c r="D124" s="7">
        <v>1216.6326296937036</v>
      </c>
      <c r="E124" s="8">
        <f>VLOOKUP(MONTH(A124),'CP - Forecast Daily Payments'!$B$2:$D$13,3)</f>
        <v>1067511.6129032257</v>
      </c>
      <c r="F124" s="9">
        <f t="shared" si="2"/>
        <v>30415.815742342591</v>
      </c>
      <c r="G124" s="8">
        <f t="shared" si="3"/>
        <v>42700.464516129032</v>
      </c>
    </row>
    <row r="125" spans="1:7" x14ac:dyDescent="0.25">
      <c r="A125" s="1">
        <v>43313</v>
      </c>
      <c r="B125" s="2">
        <v>0.92789060120216804</v>
      </c>
      <c r="C125" s="7">
        <v>45.283463644429403</v>
      </c>
      <c r="D125" s="7">
        <v>1217.3465921140198</v>
      </c>
      <c r="E125" s="8">
        <f>VLOOKUP(MONTH(A125),'CP - Forecast Daily Payments'!$B$2:$D$13,3)</f>
        <v>1087342.064516129</v>
      </c>
      <c r="F125" s="9">
        <f t="shared" si="2"/>
        <v>30433.664802850497</v>
      </c>
      <c r="G125" s="8">
        <f t="shared" si="3"/>
        <v>43493.68258064516</v>
      </c>
    </row>
    <row r="126" spans="1:7" x14ac:dyDescent="0.25">
      <c r="A126" s="1">
        <v>43314</v>
      </c>
      <c r="B126" s="2">
        <v>0.86883391784625896</v>
      </c>
      <c r="C126" s="7">
        <v>62.105609754249919</v>
      </c>
      <c r="D126" s="7">
        <v>1219.3956162700467</v>
      </c>
      <c r="E126" s="8">
        <f>VLOOKUP(MONTH(A126),'CP - Forecast Daily Payments'!$B$2:$D$13,3)</f>
        <v>1087342.064516129</v>
      </c>
      <c r="F126" s="9">
        <f t="shared" si="2"/>
        <v>30484.890406751168</v>
      </c>
      <c r="G126" s="8">
        <f t="shared" si="3"/>
        <v>43493.68258064516</v>
      </c>
    </row>
    <row r="127" spans="1:7" x14ac:dyDescent="0.25">
      <c r="A127" s="1">
        <v>43315</v>
      </c>
      <c r="B127" s="2">
        <v>0.89185601474771503</v>
      </c>
      <c r="C127" s="7">
        <v>62.715194841771094</v>
      </c>
      <c r="D127" s="7">
        <v>1220.7082923116313</v>
      </c>
      <c r="E127" s="8">
        <f>VLOOKUP(MONTH(A127),'CP - Forecast Daily Payments'!$B$2:$D$13,3)</f>
        <v>1087342.064516129</v>
      </c>
      <c r="F127" s="9">
        <f t="shared" si="2"/>
        <v>30517.707307790784</v>
      </c>
      <c r="G127" s="8">
        <f t="shared" si="3"/>
        <v>43493.68258064516</v>
      </c>
    </row>
    <row r="128" spans="1:7" x14ac:dyDescent="0.25">
      <c r="A128" s="1">
        <v>43316</v>
      </c>
      <c r="B128" s="2">
        <v>0.89485889695225296</v>
      </c>
      <c r="C128" s="7">
        <v>62.918389870944814</v>
      </c>
      <c r="D128" s="7">
        <v>1220.8994785941509</v>
      </c>
      <c r="E128" s="8">
        <f>VLOOKUP(MONTH(A128),'CP - Forecast Daily Payments'!$B$2:$D$13,3)</f>
        <v>1087342.064516129</v>
      </c>
      <c r="F128" s="9">
        <f t="shared" si="2"/>
        <v>30522.486964853771</v>
      </c>
      <c r="G128" s="8">
        <f t="shared" si="3"/>
        <v>43493.68258064516</v>
      </c>
    </row>
    <row r="129" spans="1:7" x14ac:dyDescent="0.25">
      <c r="A129" s="1">
        <v>43317</v>
      </c>
      <c r="B129" s="2">
        <v>0.93689924781578104</v>
      </c>
      <c r="C129" s="7">
        <v>62.982451357974973</v>
      </c>
      <c r="D129" s="7">
        <v>1220.8110895835432</v>
      </c>
      <c r="E129" s="8">
        <f>VLOOKUP(MONTH(A129),'CP - Forecast Daily Payments'!$B$2:$D$13,3)</f>
        <v>1087342.064516129</v>
      </c>
      <c r="F129" s="9">
        <f t="shared" si="2"/>
        <v>30520.27723958858</v>
      </c>
      <c r="G129" s="8">
        <f t="shared" si="3"/>
        <v>43493.68258064516</v>
      </c>
    </row>
    <row r="130" spans="1:7" x14ac:dyDescent="0.25">
      <c r="A130" s="1">
        <v>43318</v>
      </c>
      <c r="B130" s="2">
        <v>0.97193287353538804</v>
      </c>
      <c r="C130" s="7">
        <v>49.187210510328484</v>
      </c>
      <c r="D130" s="7">
        <v>1219.8615748709499</v>
      </c>
      <c r="E130" s="8">
        <f>VLOOKUP(MONTH(A130),'CP - Forecast Daily Payments'!$B$2:$D$13,3)</f>
        <v>1087342.064516129</v>
      </c>
      <c r="F130" s="9">
        <f t="shared" si="2"/>
        <v>30496.539371773746</v>
      </c>
      <c r="G130" s="8">
        <f t="shared" si="3"/>
        <v>43493.68258064516</v>
      </c>
    </row>
    <row r="131" spans="1:7" x14ac:dyDescent="0.25">
      <c r="A131" s="1">
        <v>43319</v>
      </c>
      <c r="B131" s="2">
        <v>0.95591750177785395</v>
      </c>
      <c r="C131" s="7">
        <v>44.818016902726065</v>
      </c>
      <c r="D131" s="7">
        <v>1217.9682968117049</v>
      </c>
      <c r="E131" s="8">
        <f>VLOOKUP(MONTH(A131),'CP - Forecast Daily Payments'!$B$2:$D$13,3)</f>
        <v>1087342.064516129</v>
      </c>
      <c r="F131" s="9">
        <f t="shared" si="2"/>
        <v>30449.207420292623</v>
      </c>
      <c r="G131" s="8">
        <f t="shared" si="3"/>
        <v>43493.68258064516</v>
      </c>
    </row>
    <row r="132" spans="1:7" x14ac:dyDescent="0.25">
      <c r="A132" s="1">
        <v>43320</v>
      </c>
      <c r="B132" s="2">
        <v>0.87584064299018005</v>
      </c>
      <c r="C132" s="7">
        <v>62.485974833491383</v>
      </c>
      <c r="D132" s="7">
        <v>1217.1069431294516</v>
      </c>
      <c r="E132" s="8">
        <f>VLOOKUP(MONTH(A132),'CP - Forecast Daily Payments'!$B$2:$D$13,3)</f>
        <v>1087342.064516129</v>
      </c>
      <c r="F132" s="9">
        <f t="shared" ref="F132:F185" si="4">D132*25</f>
        <v>30427.673578236288</v>
      </c>
      <c r="G132" s="8">
        <f t="shared" ref="G132:G185" si="5">IF(F132=0,0,E132*(D132/F132))</f>
        <v>43493.68258064516</v>
      </c>
    </row>
    <row r="133" spans="1:7" x14ac:dyDescent="0.25">
      <c r="A133" s="1">
        <v>43321</v>
      </c>
      <c r="B133" s="2">
        <v>0.89085505401286902</v>
      </c>
      <c r="C133" s="7">
        <v>64.881273871977697</v>
      </c>
      <c r="D133" s="7">
        <v>1217.8635604920582</v>
      </c>
      <c r="E133" s="8">
        <f>VLOOKUP(MONTH(A133),'CP - Forecast Daily Payments'!$B$2:$D$13,3)</f>
        <v>1087342.064516129</v>
      </c>
      <c r="F133" s="9">
        <f t="shared" si="4"/>
        <v>30446.589012301454</v>
      </c>
      <c r="G133" s="8">
        <f t="shared" si="5"/>
        <v>43493.68258064516</v>
      </c>
    </row>
    <row r="134" spans="1:7" x14ac:dyDescent="0.25">
      <c r="A134" s="1">
        <v>43322</v>
      </c>
      <c r="B134" s="2">
        <v>0.91387715091432498</v>
      </c>
      <c r="C134" s="7">
        <v>65.30768314502204</v>
      </c>
      <c r="D134" s="7">
        <v>1218.0990171706044</v>
      </c>
      <c r="E134" s="8">
        <f>VLOOKUP(MONTH(A134),'CP - Forecast Daily Payments'!$B$2:$D$13,3)</f>
        <v>1087342.064516129</v>
      </c>
      <c r="F134" s="9">
        <f t="shared" si="4"/>
        <v>30452.475429265109</v>
      </c>
      <c r="G134" s="8">
        <f t="shared" si="5"/>
        <v>43493.68258064516</v>
      </c>
    </row>
    <row r="135" spans="1:7" x14ac:dyDescent="0.25">
      <c r="A135" s="1">
        <v>43323</v>
      </c>
      <c r="B135" s="2">
        <v>0.92889156193701405</v>
      </c>
      <c r="C135" s="7">
        <v>66.967276043396566</v>
      </c>
      <c r="D135" s="7">
        <v>1217.5390506615397</v>
      </c>
      <c r="E135" s="8">
        <f>VLOOKUP(MONTH(A135),'CP - Forecast Daily Payments'!$B$2:$D$13,3)</f>
        <v>1087342.064516129</v>
      </c>
      <c r="F135" s="9">
        <f t="shared" si="4"/>
        <v>30438.476266538491</v>
      </c>
      <c r="G135" s="8">
        <f t="shared" si="5"/>
        <v>43493.68258064516</v>
      </c>
    </row>
    <row r="136" spans="1:7" x14ac:dyDescent="0.25">
      <c r="A136" s="1">
        <v>43324</v>
      </c>
      <c r="B136" s="2">
        <v>0.94290501222485701</v>
      </c>
      <c r="C136" s="7">
        <v>64.706105743379666</v>
      </c>
      <c r="D136" s="7">
        <v>1216.773835090697</v>
      </c>
      <c r="E136" s="8">
        <f>VLOOKUP(MONTH(A136),'CP - Forecast Daily Payments'!$B$2:$D$13,3)</f>
        <v>1087342.064516129</v>
      </c>
      <c r="F136" s="9">
        <f t="shared" si="4"/>
        <v>30419.345877267428</v>
      </c>
      <c r="G136" s="8">
        <f t="shared" si="5"/>
        <v>43493.68258064516</v>
      </c>
    </row>
    <row r="137" spans="1:7" x14ac:dyDescent="0.25">
      <c r="A137" s="1">
        <v>43325</v>
      </c>
      <c r="B137" s="2">
        <v>0.97493575573992597</v>
      </c>
      <c r="C137" s="7">
        <v>49.745746600372577</v>
      </c>
      <c r="D137" s="7">
        <v>1215.1415311494532</v>
      </c>
      <c r="E137" s="8">
        <f>VLOOKUP(MONTH(A137),'CP - Forecast Daily Payments'!$B$2:$D$13,3)</f>
        <v>1087342.064516129</v>
      </c>
      <c r="F137" s="9">
        <f t="shared" si="4"/>
        <v>30378.538278736331</v>
      </c>
      <c r="G137" s="8">
        <f t="shared" si="5"/>
        <v>43493.68258064516</v>
      </c>
    </row>
    <row r="138" spans="1:7" x14ac:dyDescent="0.25">
      <c r="A138" s="1">
        <v>43326</v>
      </c>
      <c r="B138" s="2">
        <v>0.94891077663393197</v>
      </c>
      <c r="C138" s="7">
        <v>43.321580604131412</v>
      </c>
      <c r="D138" s="7">
        <v>1212.5172559255834</v>
      </c>
      <c r="E138" s="8">
        <f>VLOOKUP(MONTH(A138),'CP - Forecast Daily Payments'!$B$2:$D$13,3)</f>
        <v>1087342.064516129</v>
      </c>
      <c r="F138" s="9">
        <f t="shared" si="4"/>
        <v>30312.931398139586</v>
      </c>
      <c r="G138" s="8">
        <f t="shared" si="5"/>
        <v>43493.68258064516</v>
      </c>
    </row>
    <row r="139" spans="1:7" x14ac:dyDescent="0.25">
      <c r="A139" s="1">
        <v>43327</v>
      </c>
      <c r="B139" s="2">
        <v>0.88985409327802301</v>
      </c>
      <c r="C139" s="7">
        <v>64.221640747714218</v>
      </c>
      <c r="D139" s="7">
        <v>1211.0437178823622</v>
      </c>
      <c r="E139" s="8">
        <f>VLOOKUP(MONTH(A139),'CP - Forecast Daily Payments'!$B$2:$D$13,3)</f>
        <v>1087342.064516129</v>
      </c>
      <c r="F139" s="9">
        <f t="shared" si="4"/>
        <v>30276.092947059056</v>
      </c>
      <c r="G139" s="8">
        <f t="shared" si="5"/>
        <v>43493.68258064516</v>
      </c>
    </row>
    <row r="140" spans="1:7" x14ac:dyDescent="0.25">
      <c r="A140" s="1">
        <v>43328</v>
      </c>
      <c r="B140" s="2">
        <v>0.89585985768709797</v>
      </c>
      <c r="C140" s="7">
        <v>65.938288407974994</v>
      </c>
      <c r="D140" s="7">
        <v>1211.3703937647481</v>
      </c>
      <c r="E140" s="8">
        <f>VLOOKUP(MONTH(A140),'CP - Forecast Daily Payments'!$B$2:$D$13,3)</f>
        <v>1087342.064516129</v>
      </c>
      <c r="F140" s="9">
        <f t="shared" si="4"/>
        <v>30284.259844118704</v>
      </c>
      <c r="G140" s="8">
        <f t="shared" si="5"/>
        <v>43493.68258064516</v>
      </c>
    </row>
    <row r="141" spans="1:7" x14ac:dyDescent="0.25">
      <c r="A141" s="1">
        <v>43329</v>
      </c>
      <c r="B141" s="2">
        <v>0.91888195458855504</v>
      </c>
      <c r="C141" s="7">
        <v>67.253550813562526</v>
      </c>
      <c r="D141" s="7">
        <v>1212.1111007274658</v>
      </c>
      <c r="E141" s="8">
        <f>VLOOKUP(MONTH(A141),'CP - Forecast Daily Payments'!$B$2:$D$13,3)</f>
        <v>1087342.064516129</v>
      </c>
      <c r="F141" s="9">
        <f t="shared" si="4"/>
        <v>30302.777518186645</v>
      </c>
      <c r="G141" s="8">
        <f t="shared" si="5"/>
        <v>43493.68258064516</v>
      </c>
    </row>
    <row r="142" spans="1:7" x14ac:dyDescent="0.25">
      <c r="A142" s="1">
        <v>43330</v>
      </c>
      <c r="B142" s="2">
        <v>0.92889156193701405</v>
      </c>
      <c r="C142" s="7">
        <v>67.797072492583823</v>
      </c>
      <c r="D142" s="7">
        <v>1212.261209442011</v>
      </c>
      <c r="E142" s="8">
        <f>VLOOKUP(MONTH(A142),'CP - Forecast Daily Payments'!$B$2:$D$13,3)</f>
        <v>1087342.064516129</v>
      </c>
      <c r="F142" s="9">
        <f t="shared" si="4"/>
        <v>30306.530236050276</v>
      </c>
      <c r="G142" s="8">
        <f t="shared" si="5"/>
        <v>43493.68258064516</v>
      </c>
    </row>
    <row r="143" spans="1:7" x14ac:dyDescent="0.25">
      <c r="A143" s="1">
        <v>43331</v>
      </c>
      <c r="B143" s="2">
        <v>0.93589828708093503</v>
      </c>
      <c r="C143" s="7">
        <v>66.61493786473082</v>
      </c>
      <c r="D143" s="7">
        <v>1212.5284251581559</v>
      </c>
      <c r="E143" s="8">
        <f>VLOOKUP(MONTH(A143),'CP - Forecast Daily Payments'!$B$2:$D$13,3)</f>
        <v>1087342.064516129</v>
      </c>
      <c r="F143" s="9">
        <f t="shared" si="4"/>
        <v>30313.210628953897</v>
      </c>
      <c r="G143" s="8">
        <f t="shared" si="5"/>
        <v>43493.68258064516</v>
      </c>
    </row>
    <row r="144" spans="1:7" x14ac:dyDescent="0.25">
      <c r="A144" s="1">
        <v>43332</v>
      </c>
      <c r="B144" s="2">
        <v>0.97994055941415603</v>
      </c>
      <c r="C144" s="7">
        <v>50.547516148984123</v>
      </c>
      <c r="D144" s="7">
        <v>1212.2263303636944</v>
      </c>
      <c r="E144" s="8">
        <f>VLOOKUP(MONTH(A144),'CP - Forecast Daily Payments'!$B$2:$D$13,3)</f>
        <v>1087342.064516129</v>
      </c>
      <c r="F144" s="9">
        <f t="shared" si="4"/>
        <v>30305.658259092361</v>
      </c>
      <c r="G144" s="8">
        <f t="shared" si="5"/>
        <v>43493.68258064516</v>
      </c>
    </row>
    <row r="145" spans="1:7" x14ac:dyDescent="0.25">
      <c r="A145" s="1">
        <v>43333</v>
      </c>
      <c r="B145" s="2">
        <v>0.95892038398239099</v>
      </c>
      <c r="C145" s="7">
        <v>44.001232943091793</v>
      </c>
      <c r="D145" s="7">
        <v>1211.0500056848741</v>
      </c>
      <c r="E145" s="8">
        <f>VLOOKUP(MONTH(A145),'CP - Forecast Daily Payments'!$B$2:$D$13,3)</f>
        <v>1087342.064516129</v>
      </c>
      <c r="F145" s="9">
        <f t="shared" si="4"/>
        <v>30276.250142121855</v>
      </c>
      <c r="G145" s="8">
        <f t="shared" si="5"/>
        <v>43493.68258064516</v>
      </c>
    </row>
    <row r="146" spans="1:7" x14ac:dyDescent="0.25">
      <c r="A146" s="1">
        <v>43334</v>
      </c>
      <c r="B146" s="2">
        <v>0.90486850430071197</v>
      </c>
      <c r="C146" s="7">
        <v>65.972321072959716</v>
      </c>
      <c r="D146" s="7">
        <v>1211.2070308343284</v>
      </c>
      <c r="E146" s="8">
        <f>VLOOKUP(MONTH(A146),'CP - Forecast Daily Payments'!$B$2:$D$13,3)</f>
        <v>1087342.064516129</v>
      </c>
      <c r="F146" s="9">
        <f t="shared" si="4"/>
        <v>30280.175770858212</v>
      </c>
      <c r="G146" s="8">
        <f t="shared" si="5"/>
        <v>43493.68258064516</v>
      </c>
    </row>
    <row r="147" spans="1:7" x14ac:dyDescent="0.25">
      <c r="A147" s="1">
        <v>43335</v>
      </c>
      <c r="B147" s="2">
        <v>0.88184640739925502</v>
      </c>
      <c r="C147" s="7">
        <v>67.71799659453103</v>
      </c>
      <c r="D147" s="7">
        <v>1213.2855282723465</v>
      </c>
      <c r="E147" s="8">
        <f>VLOOKUP(MONTH(A147),'CP - Forecast Daily Payments'!$B$2:$D$13,3)</f>
        <v>1087342.064516129</v>
      </c>
      <c r="F147" s="9">
        <f t="shared" si="4"/>
        <v>30332.13820680866</v>
      </c>
      <c r="G147" s="8">
        <f t="shared" si="5"/>
        <v>43493.68258064516</v>
      </c>
    </row>
    <row r="148" spans="1:7" x14ac:dyDescent="0.25">
      <c r="A148" s="1">
        <v>43336</v>
      </c>
      <c r="B148" s="2">
        <v>0.88284736813410103</v>
      </c>
      <c r="C148" s="7">
        <v>68.326580721317328</v>
      </c>
      <c r="D148" s="7">
        <v>1215.119013372981</v>
      </c>
      <c r="E148" s="8">
        <f>VLOOKUP(MONTH(A148),'CP - Forecast Daily Payments'!$B$2:$D$13,3)</f>
        <v>1087342.064516129</v>
      </c>
      <c r="F148" s="9">
        <f t="shared" si="4"/>
        <v>30377.975334324525</v>
      </c>
      <c r="G148" s="8">
        <f t="shared" si="5"/>
        <v>43493.68258064516</v>
      </c>
    </row>
    <row r="149" spans="1:7" x14ac:dyDescent="0.25">
      <c r="A149" s="1">
        <v>43337</v>
      </c>
      <c r="B149" s="2">
        <v>0.91187522944463295</v>
      </c>
      <c r="C149" s="7">
        <v>68.960188866474809</v>
      </c>
      <c r="D149" s="7">
        <v>1216.3422502719698</v>
      </c>
      <c r="E149" s="8">
        <f>VLOOKUP(MONTH(A149),'CP - Forecast Daily Payments'!$B$2:$D$13,3)</f>
        <v>1087342.064516129</v>
      </c>
      <c r="F149" s="9">
        <f t="shared" si="4"/>
        <v>30408.556256799246</v>
      </c>
      <c r="G149" s="8">
        <f t="shared" si="5"/>
        <v>43493.68258064516</v>
      </c>
    </row>
    <row r="150" spans="1:7" x14ac:dyDescent="0.25">
      <c r="A150" s="1">
        <v>43338</v>
      </c>
      <c r="B150" s="2">
        <v>0.93389636561124301</v>
      </c>
      <c r="C150" s="7">
        <v>70.110292750812775</v>
      </c>
      <c r="D150" s="7">
        <v>1217.7739433439763</v>
      </c>
      <c r="E150" s="8">
        <f>VLOOKUP(MONTH(A150),'CP - Forecast Daily Payments'!$B$2:$D$13,3)</f>
        <v>1087342.064516129</v>
      </c>
      <c r="F150" s="9">
        <f t="shared" si="4"/>
        <v>30444.348583599407</v>
      </c>
      <c r="G150" s="8">
        <f t="shared" si="5"/>
        <v>43493.68258064516</v>
      </c>
    </row>
    <row r="151" spans="1:7" x14ac:dyDescent="0.25">
      <c r="A151" s="1">
        <v>43339</v>
      </c>
      <c r="B151" s="2">
        <v>0.98194248088384795</v>
      </c>
      <c r="C151" s="7">
        <v>51.312250150406392</v>
      </c>
      <c r="D151" s="7">
        <v>1218.4873015632986</v>
      </c>
      <c r="E151" s="8">
        <f>VLOOKUP(MONTH(A151),'CP - Forecast Daily Payments'!$B$2:$D$13,3)</f>
        <v>1087342.064516129</v>
      </c>
      <c r="F151" s="9">
        <f t="shared" si="4"/>
        <v>30462.182539082467</v>
      </c>
      <c r="G151" s="8">
        <f t="shared" si="5"/>
        <v>43493.68258064516</v>
      </c>
    </row>
    <row r="152" spans="1:7" x14ac:dyDescent="0.25">
      <c r="A152" s="1">
        <v>43340</v>
      </c>
      <c r="B152" s="2">
        <v>0.97393479500507996</v>
      </c>
      <c r="C152" s="7">
        <v>44.578787287097853</v>
      </c>
      <c r="D152" s="7">
        <v>1218.4213848901873</v>
      </c>
      <c r="E152" s="8">
        <f>VLOOKUP(MONTH(A152),'CP - Forecast Daily Payments'!$B$2:$D$13,3)</f>
        <v>1087342.064516129</v>
      </c>
      <c r="F152" s="9">
        <f t="shared" si="4"/>
        <v>30460.53462225468</v>
      </c>
      <c r="G152" s="8">
        <f t="shared" si="5"/>
        <v>43493.68258064516</v>
      </c>
    </row>
    <row r="153" spans="1:7" x14ac:dyDescent="0.25">
      <c r="A153" s="1">
        <v>43341</v>
      </c>
      <c r="B153" s="2">
        <v>0.87483968225533404</v>
      </c>
      <c r="C153" s="7">
        <v>68.893124497240137</v>
      </c>
      <c r="D153" s="7">
        <v>1219.9382479121496</v>
      </c>
      <c r="E153" s="8">
        <f>VLOOKUP(MONTH(A153),'CP - Forecast Daily Payments'!$B$2:$D$13,3)</f>
        <v>1087342.064516129</v>
      </c>
      <c r="F153" s="9">
        <f t="shared" si="4"/>
        <v>30498.456197803738</v>
      </c>
      <c r="G153" s="8">
        <f t="shared" si="5"/>
        <v>43493.68258064516</v>
      </c>
    </row>
    <row r="154" spans="1:7" x14ac:dyDescent="0.25">
      <c r="A154" s="1">
        <v>43342</v>
      </c>
      <c r="B154" s="2">
        <v>0.89886273989163601</v>
      </c>
      <c r="C154" s="7">
        <v>69.773969943904518</v>
      </c>
      <c r="D154" s="7">
        <v>1223.5452790744991</v>
      </c>
      <c r="E154" s="8">
        <f>VLOOKUP(MONTH(A154),'CP - Forecast Daily Payments'!$B$2:$D$13,3)</f>
        <v>1087342.064516129</v>
      </c>
      <c r="F154" s="9">
        <f t="shared" si="4"/>
        <v>30588.631976862478</v>
      </c>
      <c r="G154" s="8">
        <f t="shared" si="5"/>
        <v>43493.68258064516</v>
      </c>
    </row>
    <row r="155" spans="1:7" x14ac:dyDescent="0.25">
      <c r="A155" s="1">
        <v>43343</v>
      </c>
      <c r="B155" s="2">
        <v>0.92488771899763</v>
      </c>
      <c r="C155" s="7">
        <v>71.328461965120269</v>
      </c>
      <c r="D155" s="7">
        <v>1227.6874168847412</v>
      </c>
      <c r="E155" s="8">
        <f>VLOOKUP(MONTH(A155),'CP - Forecast Daily Payments'!$B$2:$D$13,3)</f>
        <v>1087342.064516129</v>
      </c>
      <c r="F155" s="9">
        <f t="shared" si="4"/>
        <v>30692.185422118531</v>
      </c>
      <c r="G155" s="8">
        <f t="shared" si="5"/>
        <v>43493.68258064516</v>
      </c>
    </row>
    <row r="156" spans="1:7" x14ac:dyDescent="0.25">
      <c r="A156" s="1">
        <v>43344</v>
      </c>
      <c r="B156" s="2">
        <v>0.93790020855062695</v>
      </c>
      <c r="C156" s="7">
        <v>71.726844337588929</v>
      </c>
      <c r="D156" s="7">
        <v>1231.3513571749313</v>
      </c>
      <c r="E156" s="8">
        <f>VLOOKUP(MONTH(A156),'CP - Forecast Daily Payments'!$B$2:$D$13,3)</f>
        <v>1226018.1666666667</v>
      </c>
      <c r="F156" s="9">
        <f t="shared" si="4"/>
        <v>30783.783929373283</v>
      </c>
      <c r="G156" s="8">
        <f t="shared" si="5"/>
        <v>49040.726666666669</v>
      </c>
    </row>
    <row r="157" spans="1:7" x14ac:dyDescent="0.25">
      <c r="A157" s="1">
        <v>43345</v>
      </c>
      <c r="B157" s="2">
        <v>0.985946323823231</v>
      </c>
      <c r="C157" s="7">
        <v>71.658779007619415</v>
      </c>
      <c r="D157" s="7">
        <v>1235.2610055662146</v>
      </c>
      <c r="E157" s="8">
        <f>VLOOKUP(MONTH(A157),'CP - Forecast Daily Payments'!$B$2:$D$13,3)</f>
        <v>1226018.1666666667</v>
      </c>
      <c r="F157" s="9">
        <f t="shared" si="4"/>
        <v>30881.525139155365</v>
      </c>
      <c r="G157" s="8">
        <f t="shared" si="5"/>
        <v>49040.726666666669</v>
      </c>
    </row>
    <row r="158" spans="1:7" x14ac:dyDescent="0.25">
      <c r="A158" s="1">
        <v>43346</v>
      </c>
      <c r="B158" s="2">
        <v>1.0309895568912999</v>
      </c>
      <c r="C158" s="7">
        <v>54.449261093413533</v>
      </c>
      <c r="D158" s="7">
        <v>1238.6451167612404</v>
      </c>
      <c r="E158" s="8">
        <f>VLOOKUP(MONTH(A158),'CP - Forecast Daily Payments'!$B$2:$D$13,3)</f>
        <v>1226018.1666666667</v>
      </c>
      <c r="F158" s="9">
        <f t="shared" si="4"/>
        <v>30966.127919031009</v>
      </c>
      <c r="G158" s="8">
        <f t="shared" si="5"/>
        <v>49040.726666666669</v>
      </c>
    </row>
    <row r="159" spans="1:7" x14ac:dyDescent="0.25">
      <c r="A159" s="1">
        <v>43347</v>
      </c>
      <c r="B159" s="2">
        <v>0.96192326618692903</v>
      </c>
      <c r="C159" s="7">
        <v>44.459672959651215</v>
      </c>
      <c r="D159" s="7">
        <v>1241.1159262361427</v>
      </c>
      <c r="E159" s="8">
        <f>VLOOKUP(MONTH(A159),'CP - Forecast Daily Payments'!$B$2:$D$13,3)</f>
        <v>1226018.1666666667</v>
      </c>
      <c r="F159" s="9">
        <f t="shared" si="4"/>
        <v>31027.898155903567</v>
      </c>
      <c r="G159" s="8">
        <f t="shared" si="5"/>
        <v>49040.726666666669</v>
      </c>
    </row>
    <row r="160" spans="1:7" x14ac:dyDescent="0.25">
      <c r="A160" s="1">
        <v>43348</v>
      </c>
      <c r="B160" s="2">
        <v>0.86883391784625896</v>
      </c>
      <c r="C160" s="7">
        <v>65.675035734710477</v>
      </c>
      <c r="D160" s="7">
        <v>1244.9314787883395</v>
      </c>
      <c r="E160" s="8">
        <f>VLOOKUP(MONTH(A160),'CP - Forecast Daily Payments'!$B$2:$D$13,3)</f>
        <v>1226018.1666666667</v>
      </c>
      <c r="F160" s="9">
        <f t="shared" si="4"/>
        <v>31123.28696970849</v>
      </c>
      <c r="G160" s="8">
        <f t="shared" si="5"/>
        <v>49040.726666666669</v>
      </c>
    </row>
    <row r="161" spans="1:7" x14ac:dyDescent="0.25">
      <c r="A161" s="1">
        <v>43349</v>
      </c>
      <c r="B161" s="2">
        <v>0.87984448592956399</v>
      </c>
      <c r="C161" s="7">
        <v>66.300636193989249</v>
      </c>
      <c r="D161" s="7">
        <v>1250.5317078263388</v>
      </c>
      <c r="E161" s="8">
        <f>VLOOKUP(MONTH(A161),'CP - Forecast Daily Payments'!$B$2:$D$13,3)</f>
        <v>1226018.1666666667</v>
      </c>
      <c r="F161" s="9">
        <f t="shared" si="4"/>
        <v>31263.292695658471</v>
      </c>
      <c r="G161" s="8">
        <f t="shared" si="5"/>
        <v>49040.726666666669</v>
      </c>
    </row>
    <row r="162" spans="1:7" x14ac:dyDescent="0.25">
      <c r="A162" s="1">
        <v>43350</v>
      </c>
      <c r="B162" s="2">
        <v>0.91287619017947896</v>
      </c>
      <c r="C162" s="7">
        <v>68.243500980325123</v>
      </c>
      <c r="D162" s="7">
        <v>1255.7264749410283</v>
      </c>
      <c r="E162" s="8">
        <f>VLOOKUP(MONTH(A162),'CP - Forecast Daily Payments'!$B$2:$D$13,3)</f>
        <v>1226018.1666666667</v>
      </c>
      <c r="F162" s="9">
        <f t="shared" si="4"/>
        <v>31393.161873525707</v>
      </c>
      <c r="G162" s="8">
        <f t="shared" si="5"/>
        <v>49040.726666666669</v>
      </c>
    </row>
    <row r="163" spans="1:7" x14ac:dyDescent="0.25">
      <c r="A163" s="1">
        <v>43351</v>
      </c>
      <c r="B163" s="2">
        <v>0.93189444414155198</v>
      </c>
      <c r="C163" s="7">
        <v>70.391562717304467</v>
      </c>
      <c r="D163" s="7">
        <v>1260.132059508755</v>
      </c>
      <c r="E163" s="8">
        <f>VLOOKUP(MONTH(A163),'CP - Forecast Daily Payments'!$B$2:$D$13,3)</f>
        <v>1226018.1666666667</v>
      </c>
      <c r="F163" s="9">
        <f t="shared" si="4"/>
        <v>31503.301487718876</v>
      </c>
      <c r="G163" s="8">
        <f t="shared" si="5"/>
        <v>49040.726666666669</v>
      </c>
    </row>
    <row r="164" spans="1:7" x14ac:dyDescent="0.25">
      <c r="A164" s="1">
        <v>43352</v>
      </c>
      <c r="B164" s="2">
        <v>0.95491654104300805</v>
      </c>
      <c r="C164" s="7">
        <v>68.552797847392526</v>
      </c>
      <c r="D164" s="7">
        <v>1264.3800039348757</v>
      </c>
      <c r="E164" s="8">
        <f>VLOOKUP(MONTH(A164),'CP - Forecast Daily Payments'!$B$2:$D$13,3)</f>
        <v>1226018.1666666667</v>
      </c>
      <c r="F164" s="9">
        <f t="shared" si="4"/>
        <v>31609.500098371893</v>
      </c>
      <c r="G164" s="8">
        <f t="shared" si="5"/>
        <v>49040.726666666669</v>
      </c>
    </row>
    <row r="165" spans="1:7" x14ac:dyDescent="0.25">
      <c r="A165" s="1">
        <v>43353</v>
      </c>
      <c r="B165" s="2">
        <v>0.99095112749746095</v>
      </c>
      <c r="C165" s="7">
        <v>50.842799565763627</v>
      </c>
      <c r="D165" s="7">
        <v>1267.6076721494585</v>
      </c>
      <c r="E165" s="8">
        <f>VLOOKUP(MONTH(A165),'CP - Forecast Daily Payments'!$B$2:$D$13,3)</f>
        <v>1226018.1666666667</v>
      </c>
      <c r="F165" s="9">
        <f t="shared" si="4"/>
        <v>31690.191803736463</v>
      </c>
      <c r="G165" s="8">
        <f t="shared" si="5"/>
        <v>49040.726666666669</v>
      </c>
    </row>
    <row r="166" spans="1:7" x14ac:dyDescent="0.25">
      <c r="A166" s="1">
        <v>43354</v>
      </c>
      <c r="B166" s="2">
        <v>0.94891077663393197</v>
      </c>
      <c r="C166" s="7">
        <v>44.790990962885225</v>
      </c>
      <c r="D166" s="7">
        <v>1269.6478576259756</v>
      </c>
      <c r="E166" s="8">
        <f>VLOOKUP(MONTH(A166),'CP - Forecast Daily Payments'!$B$2:$D$13,3)</f>
        <v>1226018.1666666667</v>
      </c>
      <c r="F166" s="9">
        <f t="shared" si="4"/>
        <v>31741.19644064939</v>
      </c>
      <c r="G166" s="8">
        <f t="shared" si="5"/>
        <v>49040.726666666669</v>
      </c>
    </row>
    <row r="167" spans="1:7" x14ac:dyDescent="0.25">
      <c r="A167" s="1">
        <v>43355</v>
      </c>
      <c r="B167" s="2">
        <v>0.89686081842194398</v>
      </c>
      <c r="C167" s="7">
        <v>68.441691205824654</v>
      </c>
      <c r="D167" s="7">
        <v>1273.0168759111139</v>
      </c>
      <c r="E167" s="8">
        <f>VLOOKUP(MONTH(A167),'CP - Forecast Daily Payments'!$B$2:$D$13,3)</f>
        <v>1226018.1666666667</v>
      </c>
      <c r="F167" s="9">
        <f t="shared" si="4"/>
        <v>31825.421897777847</v>
      </c>
      <c r="G167" s="8">
        <f t="shared" si="5"/>
        <v>49040.726666666669</v>
      </c>
    </row>
    <row r="168" spans="1:7" x14ac:dyDescent="0.25">
      <c r="A168" s="1">
        <v>43356</v>
      </c>
      <c r="B168" s="2">
        <v>0.906870425770404</v>
      </c>
      <c r="C168" s="7">
        <v>69.667868106010886</v>
      </c>
      <c r="D168" s="7">
        <v>1278.2389307789986</v>
      </c>
      <c r="E168" s="8">
        <f>VLOOKUP(MONTH(A168),'CP - Forecast Daily Payments'!$B$2:$D$13,3)</f>
        <v>1226018.1666666667</v>
      </c>
      <c r="F168" s="9">
        <f t="shared" si="4"/>
        <v>31955.973269474965</v>
      </c>
      <c r="G168" s="8">
        <f t="shared" si="5"/>
        <v>49040.726666666669</v>
      </c>
    </row>
    <row r="169" spans="1:7" x14ac:dyDescent="0.25">
      <c r="A169" s="1">
        <v>43357</v>
      </c>
      <c r="B169" s="2">
        <v>0.90787138650524901</v>
      </c>
      <c r="C169" s="7">
        <v>69.863055449305818</v>
      </c>
      <c r="D169" s="7">
        <v>1282.8996267900857</v>
      </c>
      <c r="E169" s="8">
        <f>VLOOKUP(MONTH(A169),'CP - Forecast Daily Payments'!$B$2:$D$13,3)</f>
        <v>1226018.1666666667</v>
      </c>
      <c r="F169" s="9">
        <f t="shared" si="4"/>
        <v>32072.490669752144</v>
      </c>
      <c r="G169" s="8">
        <f t="shared" si="5"/>
        <v>49040.726666666669</v>
      </c>
    </row>
    <row r="170" spans="1:7" x14ac:dyDescent="0.25">
      <c r="A170" s="1">
        <v>43358</v>
      </c>
      <c r="B170" s="2">
        <v>0.90987330797494104</v>
      </c>
      <c r="C170" s="7">
        <v>71.025170862461906</v>
      </c>
      <c r="D170" s="7">
        <v>1286.7362095653564</v>
      </c>
      <c r="E170" s="8">
        <f>VLOOKUP(MONTH(A170),'CP - Forecast Daily Payments'!$B$2:$D$13,3)</f>
        <v>1226018.1666666667</v>
      </c>
      <c r="F170" s="9">
        <f t="shared" si="4"/>
        <v>32168.40523913391</v>
      </c>
      <c r="G170" s="8">
        <f t="shared" si="5"/>
        <v>49040.726666666669</v>
      </c>
    </row>
    <row r="171" spans="1:7" x14ac:dyDescent="0.25">
      <c r="A171" s="1">
        <v>43359</v>
      </c>
      <c r="B171" s="2">
        <v>0.93489732634608902</v>
      </c>
      <c r="C171" s="7">
        <v>70.155335983880832</v>
      </c>
      <c r="D171" s="7">
        <v>1289.6098659452182</v>
      </c>
      <c r="E171" s="8">
        <f>VLOOKUP(MONTH(A171),'CP - Forecast Daily Payments'!$B$2:$D$13,3)</f>
        <v>1226018.1666666667</v>
      </c>
      <c r="F171" s="9">
        <f t="shared" si="4"/>
        <v>32240.246648630455</v>
      </c>
      <c r="G171" s="8">
        <f t="shared" si="5"/>
        <v>49040.726666666669</v>
      </c>
    </row>
    <row r="172" spans="1:7" x14ac:dyDescent="0.25">
      <c r="A172" s="1">
        <v>43360</v>
      </c>
      <c r="B172" s="2">
        <v>0.96392518765662105</v>
      </c>
      <c r="C172" s="7">
        <v>51.475406750186288</v>
      </c>
      <c r="D172" s="7">
        <v>1291.3476545879992</v>
      </c>
      <c r="E172" s="8">
        <f>VLOOKUP(MONTH(A172),'CP - Forecast Daily Payments'!$B$2:$D$13,3)</f>
        <v>1226018.1666666667</v>
      </c>
      <c r="F172" s="9">
        <f t="shared" si="4"/>
        <v>32283.691364699978</v>
      </c>
      <c r="G172" s="8">
        <f t="shared" si="5"/>
        <v>49040.726666666669</v>
      </c>
    </row>
    <row r="173" spans="1:7" x14ac:dyDescent="0.25">
      <c r="A173" s="1">
        <v>43361</v>
      </c>
      <c r="B173" s="2">
        <v>0.93389636561124301</v>
      </c>
      <c r="C173" s="7">
        <v>43.186450904927213</v>
      </c>
      <c r="D173" s="7">
        <v>1291.6994674684461</v>
      </c>
      <c r="E173" s="8">
        <f>VLOOKUP(MONTH(A173),'CP - Forecast Daily Payments'!$B$2:$D$13,3)</f>
        <v>1226018.1666666667</v>
      </c>
      <c r="F173" s="9">
        <f t="shared" si="4"/>
        <v>32292.486686711152</v>
      </c>
      <c r="G173" s="8">
        <f t="shared" si="5"/>
        <v>49040.726666666669</v>
      </c>
    </row>
    <row r="174" spans="1:7" x14ac:dyDescent="0.25">
      <c r="A174" s="1">
        <v>43362</v>
      </c>
      <c r="B174" s="2">
        <v>0.86783295711141295</v>
      </c>
      <c r="C174" s="7">
        <v>67.590874581205568</v>
      </c>
      <c r="D174" s="7">
        <v>1293.122648542331</v>
      </c>
      <c r="E174" s="8">
        <f>VLOOKUP(MONTH(A174),'CP - Forecast Daily Payments'!$B$2:$D$13,3)</f>
        <v>1226018.1666666667</v>
      </c>
      <c r="F174" s="9">
        <f t="shared" si="4"/>
        <v>32328.066213558275</v>
      </c>
      <c r="G174" s="8">
        <f t="shared" si="5"/>
        <v>49040.726666666669</v>
      </c>
    </row>
    <row r="175" spans="1:7" x14ac:dyDescent="0.25">
      <c r="A175" s="1">
        <v>43363</v>
      </c>
      <c r="B175" s="2">
        <v>0.89085505401286902</v>
      </c>
      <c r="C175" s="7">
        <v>69.115337780375924</v>
      </c>
      <c r="D175" s="7">
        <v>1296.3825268854869</v>
      </c>
      <c r="E175" s="8">
        <f>VLOOKUP(MONTH(A175),'CP - Forecast Daily Payments'!$B$2:$D$13,3)</f>
        <v>1226018.1666666667</v>
      </c>
      <c r="F175" s="9">
        <f t="shared" si="4"/>
        <v>32409.563172137172</v>
      </c>
      <c r="G175" s="8">
        <f t="shared" si="5"/>
        <v>49040.726666666669</v>
      </c>
    </row>
    <row r="176" spans="1:7" x14ac:dyDescent="0.25">
      <c r="A176" s="1">
        <v>43364</v>
      </c>
      <c r="B176" s="2">
        <v>0.90286658283101995</v>
      </c>
      <c r="C176" s="7">
        <v>69.217435775330188</v>
      </c>
      <c r="D176" s="7">
        <v>1299.1101415533635</v>
      </c>
      <c r="E176" s="8">
        <f>VLOOKUP(MONTH(A176),'CP - Forecast Daily Payments'!$B$2:$D$13,3)</f>
        <v>1226018.1666666667</v>
      </c>
      <c r="F176" s="9">
        <f t="shared" si="4"/>
        <v>32477.753538834088</v>
      </c>
      <c r="G176" s="8">
        <f t="shared" si="5"/>
        <v>49040.726666666669</v>
      </c>
    </row>
    <row r="177" spans="1:7" x14ac:dyDescent="0.25">
      <c r="A177" s="1">
        <v>43365</v>
      </c>
      <c r="B177" s="2">
        <v>0.92188483679309197</v>
      </c>
      <c r="C177" s="7">
        <v>70.602765432356961</v>
      </c>
      <c r="D177" s="7">
        <v>1301.0746919621911</v>
      </c>
      <c r="E177" s="8">
        <f>VLOOKUP(MONTH(A177),'CP - Forecast Daily Payments'!$B$2:$D$13,3)</f>
        <v>1226018.1666666667</v>
      </c>
      <c r="F177" s="9">
        <f t="shared" si="4"/>
        <v>32526.867299054778</v>
      </c>
      <c r="G177" s="8">
        <f t="shared" si="5"/>
        <v>49040.726666666669</v>
      </c>
    </row>
    <row r="178" spans="1:7" x14ac:dyDescent="0.25">
      <c r="A178" s="1">
        <v>43366</v>
      </c>
      <c r="B178" s="2">
        <v>0.93289540487639699</v>
      </c>
      <c r="C178" s="7">
        <v>69.144365641686448</v>
      </c>
      <c r="D178" s="7">
        <v>1302.8306272676275</v>
      </c>
      <c r="E178" s="8">
        <f>VLOOKUP(MONTH(A178),'CP - Forecast Daily Payments'!$B$2:$D$13,3)</f>
        <v>1226018.1666666667</v>
      </c>
      <c r="F178" s="9">
        <f t="shared" si="4"/>
        <v>32570.765681690689</v>
      </c>
      <c r="G178" s="8">
        <f t="shared" si="5"/>
        <v>49040.726666666669</v>
      </c>
    </row>
    <row r="179" spans="1:7" x14ac:dyDescent="0.25">
      <c r="A179" s="1">
        <v>43367</v>
      </c>
      <c r="B179" s="2">
        <v>0.96592710912631297</v>
      </c>
      <c r="C179" s="7">
        <v>51.029979223179858</v>
      </c>
      <c r="D179" s="7">
        <v>1303.5691500676348</v>
      </c>
      <c r="E179" s="8">
        <f>VLOOKUP(MONTH(A179),'CP - Forecast Daily Payments'!$B$2:$D$13,3)</f>
        <v>1226018.1666666667</v>
      </c>
      <c r="F179" s="9">
        <f t="shared" si="4"/>
        <v>32589.228751690869</v>
      </c>
      <c r="G179" s="8">
        <f t="shared" si="5"/>
        <v>49040.726666666669</v>
      </c>
    </row>
    <row r="180" spans="1:7" x14ac:dyDescent="0.25">
      <c r="A180" s="1">
        <v>43368</v>
      </c>
      <c r="B180" s="2">
        <v>0.94590789442939405</v>
      </c>
      <c r="C180" s="7">
        <v>44.479692174348124</v>
      </c>
      <c r="D180" s="7">
        <v>1303.0806094355157</v>
      </c>
      <c r="E180" s="8">
        <f>VLOOKUP(MONTH(A180),'CP - Forecast Daily Payments'!$B$2:$D$13,3)</f>
        <v>1226018.1666666667</v>
      </c>
      <c r="F180" s="9">
        <f t="shared" si="4"/>
        <v>32577.015235887891</v>
      </c>
      <c r="G180" s="8">
        <f t="shared" si="5"/>
        <v>49040.726666666669</v>
      </c>
    </row>
    <row r="181" spans="1:7" x14ac:dyDescent="0.25">
      <c r="A181" s="1">
        <v>43369</v>
      </c>
      <c r="B181" s="2">
        <v>0.90186562209617405</v>
      </c>
      <c r="C181" s="7">
        <v>70.082265850237093</v>
      </c>
      <c r="D181" s="7">
        <v>1304.0668883374778</v>
      </c>
      <c r="E181" s="8">
        <f>VLOOKUP(MONTH(A181),'CP - Forecast Daily Payments'!$B$2:$D$13,3)</f>
        <v>1226018.1666666667</v>
      </c>
      <c r="F181" s="9">
        <f t="shared" si="4"/>
        <v>32601.672208436947</v>
      </c>
      <c r="G181" s="8">
        <f t="shared" si="5"/>
        <v>49040.726666666669</v>
      </c>
    </row>
    <row r="182" spans="1:7" x14ac:dyDescent="0.25">
      <c r="A182" s="1">
        <v>43370</v>
      </c>
      <c r="B182" s="2">
        <v>0.90787138650524901</v>
      </c>
      <c r="C182" s="7">
        <v>72.406496676549267</v>
      </c>
      <c r="D182" s="7">
        <v>1307.079859460167</v>
      </c>
      <c r="E182" s="8">
        <f>VLOOKUP(MONTH(A182),'CP - Forecast Daily Payments'!$B$2:$D$13,3)</f>
        <v>1226018.1666666667</v>
      </c>
      <c r="F182" s="9">
        <f t="shared" si="4"/>
        <v>32676.996486504173</v>
      </c>
      <c r="G182" s="8">
        <f t="shared" si="5"/>
        <v>49040.726666666669</v>
      </c>
    </row>
    <row r="183" spans="1:7" x14ac:dyDescent="0.25">
      <c r="A183" s="1">
        <v>43371</v>
      </c>
      <c r="B183" s="2">
        <v>0.92889156193701405</v>
      </c>
      <c r="C183" s="7">
        <v>71.295430260870376</v>
      </c>
      <c r="D183" s="7">
        <v>1309.4255989641129</v>
      </c>
      <c r="E183" s="8">
        <f>VLOOKUP(MONTH(A183),'CP - Forecast Daily Payments'!$B$2:$D$13,3)</f>
        <v>1226018.1666666667</v>
      </c>
      <c r="F183" s="9">
        <f t="shared" si="4"/>
        <v>32735.639974102822</v>
      </c>
      <c r="G183" s="8">
        <f t="shared" si="5"/>
        <v>49040.726666666669</v>
      </c>
    </row>
    <row r="184" spans="1:7" x14ac:dyDescent="0.25">
      <c r="A184" s="1">
        <v>43372</v>
      </c>
      <c r="B184" s="2">
        <v>0.93589828708093503</v>
      </c>
      <c r="C184" s="7">
        <v>72.756832933745372</v>
      </c>
      <c r="D184" s="7">
        <v>1310.7908334704803</v>
      </c>
      <c r="E184" s="8">
        <f>VLOOKUP(MONTH(A184),'CP - Forecast Daily Payments'!$B$2:$D$13,3)</f>
        <v>1226018.1666666667</v>
      </c>
      <c r="F184" s="9">
        <f t="shared" si="4"/>
        <v>32769.770836762007</v>
      </c>
      <c r="G184" s="8">
        <f t="shared" si="5"/>
        <v>49040.726666666669</v>
      </c>
    </row>
    <row r="185" spans="1:7" x14ac:dyDescent="0.25">
      <c r="A185" s="1">
        <v>43373</v>
      </c>
      <c r="B185" s="2">
        <v>0.96993095206569602</v>
      </c>
      <c r="C185" s="7">
        <v>71.580704070301422</v>
      </c>
      <c r="D185" s="7">
        <v>1311.9260991913641</v>
      </c>
      <c r="E185" s="8">
        <f>VLOOKUP(MONTH(A185),'CP - Forecast Daily Payments'!$B$2:$D$13,3)</f>
        <v>1226018.1666666667</v>
      </c>
      <c r="F185" s="9">
        <f t="shared" si="4"/>
        <v>32798.152479784105</v>
      </c>
      <c r="G185" s="8">
        <f t="shared" si="5"/>
        <v>49040.726666666662</v>
      </c>
    </row>
  </sheetData>
  <autoFilter ref="A2:G18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6" sqref="C16"/>
    </sheetView>
  </sheetViews>
  <sheetFormatPr defaultRowHeight="15" x14ac:dyDescent="0.25"/>
  <cols>
    <col min="1" max="2" width="14.5703125" customWidth="1"/>
    <col min="3" max="3" width="15.140625" bestFit="1" customWidth="1"/>
    <col min="4" max="4" width="19" customWidth="1"/>
  </cols>
  <sheetData>
    <row r="1" spans="1:5" x14ac:dyDescent="0.25">
      <c r="A1" t="s">
        <v>15</v>
      </c>
      <c r="B1" t="s">
        <v>18</v>
      </c>
      <c r="C1" t="s">
        <v>16</v>
      </c>
      <c r="D1" t="s">
        <v>17</v>
      </c>
      <c r="E1" t="s">
        <v>19</v>
      </c>
    </row>
    <row r="2" spans="1:5" x14ac:dyDescent="0.25">
      <c r="A2" t="s">
        <v>3</v>
      </c>
      <c r="B2">
        <v>1</v>
      </c>
      <c r="C2" s="5">
        <v>53607376</v>
      </c>
      <c r="D2" s="4">
        <f>C2/(E2)</f>
        <v>1729270.1935483871</v>
      </c>
      <c r="E2">
        <v>31</v>
      </c>
    </row>
    <row r="3" spans="1:5" x14ac:dyDescent="0.25">
      <c r="A3" t="s">
        <v>4</v>
      </c>
      <c r="B3">
        <v>2</v>
      </c>
      <c r="C3" s="5">
        <v>49082614</v>
      </c>
      <c r="D3" s="4">
        <f t="shared" ref="D3:D13" si="0">C3/(E3)</f>
        <v>1752950.5</v>
      </c>
      <c r="E3">
        <v>28</v>
      </c>
    </row>
    <row r="4" spans="1:5" x14ac:dyDescent="0.25">
      <c r="A4" t="s">
        <v>5</v>
      </c>
      <c r="B4">
        <v>3</v>
      </c>
      <c r="C4" s="5">
        <v>48011010</v>
      </c>
      <c r="D4" s="4">
        <f t="shared" si="0"/>
        <v>1548742.2580645161</v>
      </c>
      <c r="E4">
        <v>31</v>
      </c>
    </row>
    <row r="5" spans="1:5" x14ac:dyDescent="0.25">
      <c r="A5" t="s">
        <v>6</v>
      </c>
      <c r="B5">
        <v>4</v>
      </c>
      <c r="C5" s="5">
        <v>38038018</v>
      </c>
      <c r="D5" s="4">
        <f t="shared" si="0"/>
        <v>1267933.9333333333</v>
      </c>
      <c r="E5">
        <v>30</v>
      </c>
    </row>
    <row r="6" spans="1:5" x14ac:dyDescent="0.25">
      <c r="A6" t="s">
        <v>7</v>
      </c>
      <c r="B6">
        <v>5</v>
      </c>
      <c r="C6" s="5">
        <v>34355360</v>
      </c>
      <c r="D6" s="4">
        <f t="shared" si="0"/>
        <v>1108237.4193548388</v>
      </c>
      <c r="E6">
        <v>31</v>
      </c>
    </row>
    <row r="7" spans="1:5" x14ac:dyDescent="0.25">
      <c r="A7" t="s">
        <v>8</v>
      </c>
      <c r="B7">
        <v>6</v>
      </c>
      <c r="C7" s="5">
        <v>34442589</v>
      </c>
      <c r="D7" s="4">
        <f t="shared" si="0"/>
        <v>1148086.3</v>
      </c>
      <c r="E7">
        <v>30</v>
      </c>
    </row>
    <row r="8" spans="1:5" x14ac:dyDescent="0.25">
      <c r="A8" t="s">
        <v>9</v>
      </c>
      <c r="B8">
        <v>7</v>
      </c>
      <c r="C8" s="5">
        <v>33092860</v>
      </c>
      <c r="D8" s="4">
        <f t="shared" si="0"/>
        <v>1067511.6129032257</v>
      </c>
      <c r="E8">
        <v>31</v>
      </c>
    </row>
    <row r="9" spans="1:5" x14ac:dyDescent="0.25">
      <c r="A9" t="s">
        <v>10</v>
      </c>
      <c r="B9">
        <v>8</v>
      </c>
      <c r="C9" s="5">
        <v>33707604</v>
      </c>
      <c r="D9" s="4">
        <f t="shared" si="0"/>
        <v>1087342.064516129</v>
      </c>
      <c r="E9">
        <v>31</v>
      </c>
    </row>
    <row r="10" spans="1:5" x14ac:dyDescent="0.25">
      <c r="A10" t="s">
        <v>11</v>
      </c>
      <c r="B10">
        <v>9</v>
      </c>
      <c r="C10" s="5">
        <v>36780545</v>
      </c>
      <c r="D10" s="4">
        <f t="shared" si="0"/>
        <v>1226018.1666666667</v>
      </c>
      <c r="E10">
        <v>30</v>
      </c>
    </row>
    <row r="11" spans="1:5" x14ac:dyDescent="0.25">
      <c r="A11" t="s">
        <v>12</v>
      </c>
      <c r="B11">
        <v>10</v>
      </c>
      <c r="C11" s="5">
        <v>49000872</v>
      </c>
      <c r="D11" s="4">
        <f t="shared" si="0"/>
        <v>1580673.2903225806</v>
      </c>
      <c r="E11">
        <v>31</v>
      </c>
    </row>
    <row r="12" spans="1:5" x14ac:dyDescent="0.25">
      <c r="A12" t="s">
        <v>13</v>
      </c>
      <c r="B12">
        <v>11</v>
      </c>
      <c r="C12" s="5">
        <v>52547094</v>
      </c>
      <c r="D12" s="4">
        <f t="shared" si="0"/>
        <v>1751569.8</v>
      </c>
      <c r="E12">
        <v>30</v>
      </c>
    </row>
    <row r="13" spans="1:5" x14ac:dyDescent="0.25">
      <c r="A13" t="s">
        <v>14</v>
      </c>
      <c r="B13">
        <v>12</v>
      </c>
      <c r="C13" s="5">
        <v>52171457</v>
      </c>
      <c r="D13" s="4">
        <f t="shared" si="0"/>
        <v>1682950.2258064516</v>
      </c>
      <c r="E13">
        <v>31</v>
      </c>
    </row>
    <row r="14" spans="1:5" x14ac:dyDescent="0.25">
      <c r="B14" t="s">
        <v>24</v>
      </c>
      <c r="C14" s="5">
        <f>SUM(C2:C13)</f>
        <v>514837399</v>
      </c>
    </row>
    <row r="15" spans="1:5" x14ac:dyDescent="0.25">
      <c r="B15" t="s">
        <v>25</v>
      </c>
      <c r="C15" s="10">
        <v>49168061</v>
      </c>
    </row>
    <row r="16" spans="1:5" x14ac:dyDescent="0.25">
      <c r="B16" t="s">
        <v>26</v>
      </c>
      <c r="C16" s="11">
        <f>C14/C15</f>
        <v>10.470972182531257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D6C5ED-15CC-4A59-A4E9-2990FA104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278D4-F845-4CFA-84D0-5AB40CC3BD54}">
  <ds:schemaRef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bef388e2-f650-4526-953c-98b1c48784cb"/>
    <ds:schemaRef ds:uri="3cada6dc-2705-46ed-bab2-0b2cd6d935ca"/>
    <ds:schemaRef ds:uri="163ea899-1ba7-4893-aeeb-6935f5518c47"/>
  </ds:schemaRefs>
</ds:datastoreItem>
</file>

<file path=customXml/itemProps3.xml><?xml version="1.0" encoding="utf-8"?>
<ds:datastoreItem xmlns:ds="http://schemas.openxmlformats.org/officeDocument/2006/customXml" ds:itemID="{A5E9B16E-2A89-4A3D-8A1C-2112E4CA76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Input Data</vt:lpstr>
      <vt:lpstr>CP - Forecast Daily Payments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